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firstSheet="1" activeTab="2"/>
  </bookViews>
  <sheets>
    <sheet name="Приложение 9 таблица2на 01.01.2" sheetId="1" r:id="rId1"/>
    <sheet name="ЛИМИТЫ" sheetId="2" r:id="rId2"/>
    <sheet name="к сессии на 16.07" sheetId="3" r:id="rId3"/>
    <sheet name="Лист1" sheetId="4" r:id="rId4"/>
  </sheets>
  <calcPr calcId="125725"/>
</workbook>
</file>

<file path=xl/calcChain.xml><?xml version="1.0" encoding="utf-8"?>
<calcChain xmlns="http://schemas.openxmlformats.org/spreadsheetml/2006/main">
  <c r="I10" i="2"/>
  <c r="H58" l="1"/>
  <c r="H49"/>
  <c r="H19"/>
  <c r="L40" l="1"/>
  <c r="L41"/>
  <c r="L72"/>
  <c r="K8" i="3" l="1"/>
  <c r="K7"/>
  <c r="H41" i="2"/>
  <c r="H39" i="1"/>
  <c r="L8" i="3" l="1"/>
  <c r="I32" i="2"/>
  <c r="J18"/>
  <c r="L18" s="1"/>
  <c r="J8"/>
  <c r="L8" s="1"/>
  <c r="J9"/>
  <c r="L9" s="1"/>
  <c r="J11"/>
  <c r="J12"/>
  <c r="L12" s="1"/>
  <c r="J13"/>
  <c r="L13" s="1"/>
  <c r="J15"/>
  <c r="L15" s="1"/>
  <c r="J16"/>
  <c r="L16" s="1"/>
  <c r="J17"/>
  <c r="J20"/>
  <c r="J21"/>
  <c r="L21" s="1"/>
  <c r="J23"/>
  <c r="J24"/>
  <c r="L24" s="1"/>
  <c r="J26"/>
  <c r="J27"/>
  <c r="L27" s="1"/>
  <c r="J28"/>
  <c r="L28" s="1"/>
  <c r="J30"/>
  <c r="L30" s="1"/>
  <c r="J31"/>
  <c r="L31" s="1"/>
  <c r="J33"/>
  <c r="J34"/>
  <c r="L34" s="1"/>
  <c r="J35"/>
  <c r="L35" s="1"/>
  <c r="J37"/>
  <c r="L37" s="1"/>
  <c r="J38"/>
  <c r="L38" s="1"/>
  <c r="J39"/>
  <c r="L39" s="1"/>
  <c r="J42"/>
  <c r="J43"/>
  <c r="L43" s="1"/>
  <c r="J45"/>
  <c r="J46"/>
  <c r="L46" s="1"/>
  <c r="J47"/>
  <c r="L47" s="1"/>
  <c r="L49" s="1"/>
  <c r="J48"/>
  <c r="L48" s="1"/>
  <c r="J50"/>
  <c r="L50" s="1"/>
  <c r="J51"/>
  <c r="J53"/>
  <c r="L53" s="1"/>
  <c r="J54"/>
  <c r="L54" s="1"/>
  <c r="J55"/>
  <c r="L55" s="1"/>
  <c r="J56"/>
  <c r="L56" s="1"/>
  <c r="J57"/>
  <c r="L57" s="1"/>
  <c r="J59"/>
  <c r="J60"/>
  <c r="L60" s="1"/>
  <c r="J62"/>
  <c r="J63"/>
  <c r="L63" s="1"/>
  <c r="J64"/>
  <c r="L64" s="1"/>
  <c r="J66"/>
  <c r="L66" s="1"/>
  <c r="J67"/>
  <c r="J69"/>
  <c r="L69" s="1"/>
  <c r="J70"/>
  <c r="J7"/>
  <c r="L59" l="1"/>
  <c r="L61" s="1"/>
  <c r="J61"/>
  <c r="J29"/>
  <c r="L26"/>
  <c r="J44"/>
  <c r="L42"/>
  <c r="J65"/>
  <c r="L62"/>
  <c r="L65" s="1"/>
  <c r="J25"/>
  <c r="L23"/>
  <c r="L25" s="1"/>
  <c r="L11"/>
  <c r="L14" s="1"/>
  <c r="J14"/>
  <c r="J22"/>
  <c r="L20"/>
  <c r="J36"/>
  <c r="L33"/>
  <c r="J52"/>
  <c r="L51"/>
  <c r="L52" s="1"/>
  <c r="J19"/>
  <c r="L17"/>
  <c r="L19" s="1"/>
  <c r="L7"/>
  <c r="L10" s="1"/>
  <c r="J68"/>
  <c r="L67"/>
  <c r="L68" s="1"/>
  <c r="J71"/>
  <c r="L70"/>
  <c r="J49"/>
  <c r="L22"/>
  <c r="L29"/>
  <c r="L44"/>
  <c r="H36"/>
  <c r="H71"/>
  <c r="H68"/>
  <c r="H65"/>
  <c r="H61"/>
  <c r="H52"/>
  <c r="H44"/>
  <c r="H32"/>
  <c r="J32" s="1"/>
  <c r="H29"/>
  <c r="H25"/>
  <c r="H22"/>
  <c r="H14"/>
  <c r="H10"/>
  <c r="L36" l="1"/>
  <c r="H68" i="1"/>
  <c r="H65"/>
  <c r="H62"/>
  <c r="H58"/>
  <c r="H55"/>
  <c r="H49"/>
  <c r="H46"/>
  <c r="H42"/>
  <c r="H35"/>
  <c r="H32"/>
  <c r="H29"/>
  <c r="H25"/>
  <c r="H22"/>
  <c r="H19"/>
  <c r="H14"/>
  <c r="H10"/>
  <c r="H69" l="1"/>
</calcChain>
</file>

<file path=xl/sharedStrings.xml><?xml version="1.0" encoding="utf-8"?>
<sst xmlns="http://schemas.openxmlformats.org/spreadsheetml/2006/main" count="395" uniqueCount="54">
  <si>
    <t>Березовский с/с</t>
  </si>
  <si>
    <t>Большереченский с/с</t>
  </si>
  <si>
    <t>Вараксинский с/с</t>
  </si>
  <si>
    <t>Верх-Майзасский с/с</t>
  </si>
  <si>
    <t>Верх-Тарский с/с</t>
  </si>
  <si>
    <t>Ереминский с/с</t>
  </si>
  <si>
    <t>Заливинский с/с</t>
  </si>
  <si>
    <t>Колбасинский с/с</t>
  </si>
  <si>
    <t>Крутихинский с/с</t>
  </si>
  <si>
    <t>Кулябинский с/с</t>
  </si>
  <si>
    <t>Кыштовский с/с</t>
  </si>
  <si>
    <t>Малокрасноярский с/с</t>
  </si>
  <si>
    <t>Новомайзасский с/с</t>
  </si>
  <si>
    <t>Новочекинский с,с</t>
  </si>
  <si>
    <t>Орловский с/с</t>
  </si>
  <si>
    <t>Сергеевский с/с</t>
  </si>
  <si>
    <t>Черновский с/с</t>
  </si>
  <si>
    <t>Классификация расходов бюджета</t>
  </si>
  <si>
    <t>ГРБС</t>
  </si>
  <si>
    <t>РЗ</t>
  </si>
  <si>
    <t>ПР</t>
  </si>
  <si>
    <t>КЦСР</t>
  </si>
  <si>
    <t>КВР</t>
  </si>
  <si>
    <t>Направления расходования бюджетных ассигнований дорожного фонда</t>
  </si>
  <si>
    <t>Содержание автомобильных дорог и дорожных сооружений</t>
  </si>
  <si>
    <t>Выполнение работ по инвентаризации, паспортизации автомобильных дорог местного значения и дорожных сооружений</t>
  </si>
  <si>
    <t>Разработка проектной, рабочей,технической документации дорог местного значения и дорожный сооружений (проект на ремонт ул.Заречная в с.Березовка с поднятием плотины</t>
  </si>
  <si>
    <t xml:space="preserve">Разработка проектной, рабочей,технической документации дорог местного значения и дорожный сооружений </t>
  </si>
  <si>
    <t>Ремонт автомобильных дорог и дорожных сооружений</t>
  </si>
  <si>
    <t>Ремонт дороги по ул.Зеленая в с.Вараксино</t>
  </si>
  <si>
    <t>ИТОГО:</t>
  </si>
  <si>
    <t>Ремонт дорог по ул.Садовая, ул.Рабочая, ул.Светлая, ул.Первомайская, ул.Строителей</t>
  </si>
  <si>
    <t>Ремонт автомобильных дорог и дорожных сооружений (ул.Целинная, ул. Октябрьская,ул.Комсомольская)</t>
  </si>
  <si>
    <t xml:space="preserve">Ремонт автомобильных дорог и дорожных сооружений </t>
  </si>
  <si>
    <t>Ремонт автомобильных дорог по улицам в д.Новый Майзасс</t>
  </si>
  <si>
    <t>Разработка проектной, рабочей,технической документации дорог местного значения и дорожный сооружений (проект моста через реку Тайтас)</t>
  </si>
  <si>
    <t>ВСЕГО:</t>
  </si>
  <si>
    <t>04</t>
  </si>
  <si>
    <t>09</t>
  </si>
  <si>
    <t>361</t>
  </si>
  <si>
    <t xml:space="preserve">          </t>
  </si>
  <si>
    <t>сумма в рублях</t>
  </si>
  <si>
    <t>таблица 2</t>
  </si>
  <si>
    <t xml:space="preserve">Распределение бюджетных ассигнований по направлениям расходования дорожного фонда на 2014 год </t>
  </si>
  <si>
    <t>Наименование</t>
  </si>
  <si>
    <t>Приложение 9</t>
  </si>
  <si>
    <t xml:space="preserve">Ремонт дороги с.Крутиха </t>
  </si>
  <si>
    <t>сумма в рублях план</t>
  </si>
  <si>
    <t>отдали</t>
  </si>
  <si>
    <t>Остаток на 17.07</t>
  </si>
  <si>
    <t>Остаток октябрь</t>
  </si>
  <si>
    <t xml:space="preserve">отдали </t>
  </si>
  <si>
    <t>косгу</t>
  </si>
  <si>
    <t>Распределение бюджетных ассигнований по направлениям расходования дорожного фонда на 2015 год  и плановый период 2016-2017гг.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</si>
</sst>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164" fontId="2" fillId="0" borderId="1" xfId="0" applyNumberFormat="1" applyFont="1" applyBorder="1"/>
    <xf numFmtId="0" fontId="2" fillId="0" borderId="6" xfId="0" applyFont="1" applyBorder="1" applyAlignment="1">
      <alignment wrapText="1"/>
    </xf>
    <xf numFmtId="0" fontId="0" fillId="0" borderId="3" xfId="0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2" fillId="0" borderId="1" xfId="0" applyNumberFormat="1" applyFont="1" applyFill="1" applyBorder="1"/>
    <xf numFmtId="0" fontId="0" fillId="0" borderId="3" xfId="0" applyFill="1" applyBorder="1"/>
    <xf numFmtId="0" fontId="0" fillId="0" borderId="7" xfId="0" applyBorder="1"/>
    <xf numFmtId="0" fontId="2" fillId="0" borderId="7" xfId="0" applyFont="1" applyFill="1" applyBorder="1" applyAlignment="1">
      <alignment wrapText="1"/>
    </xf>
    <xf numFmtId="164" fontId="2" fillId="0" borderId="6" xfId="0" applyNumberFormat="1" applyFont="1" applyBorder="1"/>
    <xf numFmtId="0" fontId="0" fillId="0" borderId="3" xfId="0" applyFill="1" applyBorder="1" applyAlignment="1">
      <alignment wrapText="1"/>
    </xf>
    <xf numFmtId="164" fontId="0" fillId="0" borderId="3" xfId="0" applyNumberFormat="1" applyBorder="1"/>
    <xf numFmtId="0" fontId="0" fillId="0" borderId="8" xfId="0" applyBorder="1" applyAlignment="1">
      <alignment horizontal="center" vertical="center"/>
    </xf>
    <xf numFmtId="0" fontId="0" fillId="0" borderId="7" xfId="0" applyFill="1" applyBorder="1"/>
    <xf numFmtId="0" fontId="0" fillId="0" borderId="2" xfId="0" applyBorder="1"/>
    <xf numFmtId="0" fontId="2" fillId="0" borderId="2" xfId="0" applyFont="1" applyFill="1" applyBorder="1" applyAlignment="1">
      <alignment wrapText="1"/>
    </xf>
    <xf numFmtId="164" fontId="2" fillId="0" borderId="9" xfId="0" applyNumberFormat="1" applyFont="1" applyBorder="1"/>
    <xf numFmtId="164" fontId="1" fillId="0" borderId="1" xfId="0" applyNumberFormat="1" applyFont="1" applyBorder="1"/>
    <xf numFmtId="0" fontId="0" fillId="0" borderId="8" xfId="0" applyBorder="1"/>
    <xf numFmtId="0" fontId="2" fillId="0" borderId="8" xfId="0" applyFont="1" applyBorder="1"/>
    <xf numFmtId="0" fontId="2" fillId="0" borderId="7" xfId="0" applyFont="1" applyBorder="1"/>
    <xf numFmtId="49" fontId="0" fillId="0" borderId="1" xfId="0" applyNumberFormat="1" applyBorder="1"/>
    <xf numFmtId="0" fontId="3" fillId="0" borderId="0" xfId="0" applyFont="1"/>
    <xf numFmtId="0" fontId="0" fillId="0" borderId="5" xfId="0" applyBorder="1" applyAlignment="1">
      <alignment horizontal="center" vertical="center"/>
    </xf>
    <xf numFmtId="164" fontId="0" fillId="0" borderId="8" xfId="0" applyNumberFormat="1" applyBorder="1"/>
    <xf numFmtId="164" fontId="2" fillId="0" borderId="8" xfId="0" applyNumberFormat="1" applyFont="1" applyBorder="1"/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4" fontId="0" fillId="0" borderId="1" xfId="0" applyNumberFormat="1" applyFill="1" applyBorder="1"/>
    <xf numFmtId="4" fontId="0" fillId="0" borderId="1" xfId="0" applyNumberFormat="1" applyBorder="1"/>
    <xf numFmtId="4" fontId="2" fillId="0" borderId="8" xfId="0" applyNumberFormat="1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8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wrapText="1"/>
    </xf>
    <xf numFmtId="2" fontId="0" fillId="0" borderId="5" xfId="0" applyNumberForma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9"/>
  <sheetViews>
    <sheetView topLeftCell="A34" workbookViewId="0">
      <selection activeCell="B43" sqref="A43:XFD45"/>
    </sheetView>
  </sheetViews>
  <sheetFormatPr defaultRowHeight="15"/>
  <cols>
    <col min="1" max="1" width="22.42578125" customWidth="1"/>
    <col min="2" max="2" width="5.42578125" customWidth="1"/>
    <col min="3" max="4" width="4.28515625" customWidth="1"/>
    <col min="5" max="5" width="8.42578125" customWidth="1"/>
    <col min="6" max="6" width="7.5703125" customWidth="1"/>
    <col min="7" max="7" width="55.28515625" customWidth="1"/>
    <col min="8" max="8" width="11.28515625" bestFit="1" customWidth="1"/>
  </cols>
  <sheetData>
    <row r="1" spans="1:8">
      <c r="H1" s="30" t="s">
        <v>45</v>
      </c>
    </row>
    <row r="3" spans="1:8" ht="43.9" customHeight="1">
      <c r="B3" s="60" t="s">
        <v>43</v>
      </c>
      <c r="C3" s="60"/>
      <c r="D3" s="60"/>
      <c r="E3" s="60"/>
      <c r="F3" s="60"/>
      <c r="G3" s="60"/>
    </row>
    <row r="4" spans="1:8">
      <c r="H4" s="30" t="s">
        <v>42</v>
      </c>
    </row>
    <row r="5" spans="1:8" ht="29.45" customHeight="1">
      <c r="A5" s="53" t="s">
        <v>44</v>
      </c>
      <c r="B5" s="50" t="s">
        <v>17</v>
      </c>
      <c r="C5" s="51"/>
      <c r="D5" s="51"/>
      <c r="E5" s="51"/>
      <c r="F5" s="52"/>
      <c r="G5" s="54" t="s">
        <v>23</v>
      </c>
      <c r="H5" s="57" t="s">
        <v>41</v>
      </c>
    </row>
    <row r="6" spans="1:8">
      <c r="A6" s="53"/>
      <c r="B6" s="1" t="s">
        <v>18</v>
      </c>
      <c r="C6" s="1" t="s">
        <v>19</v>
      </c>
      <c r="D6" s="1" t="s">
        <v>20</v>
      </c>
      <c r="E6" s="1" t="s">
        <v>21</v>
      </c>
      <c r="F6" s="1" t="s">
        <v>22</v>
      </c>
      <c r="G6" s="54"/>
      <c r="H6" s="58"/>
    </row>
    <row r="7" spans="1:8" ht="14.45" customHeight="1">
      <c r="A7" s="49" t="s">
        <v>0</v>
      </c>
      <c r="B7" s="1">
        <v>361</v>
      </c>
      <c r="C7" s="29" t="s">
        <v>37</v>
      </c>
      <c r="D7" s="29" t="s">
        <v>38</v>
      </c>
      <c r="E7" s="1">
        <v>8824150</v>
      </c>
      <c r="F7" s="1">
        <v>540</v>
      </c>
      <c r="G7" s="3" t="s">
        <v>24</v>
      </c>
      <c r="H7" s="4">
        <v>240000</v>
      </c>
    </row>
    <row r="8" spans="1:8" ht="45">
      <c r="A8" s="49"/>
      <c r="B8" s="29" t="s">
        <v>39</v>
      </c>
      <c r="C8" s="29" t="s">
        <v>37</v>
      </c>
      <c r="D8" s="29" t="s">
        <v>38</v>
      </c>
      <c r="E8" s="1">
        <v>8824150</v>
      </c>
      <c r="F8" s="1">
        <v>540</v>
      </c>
      <c r="G8" s="3" t="s">
        <v>25</v>
      </c>
      <c r="H8" s="4">
        <v>120600</v>
      </c>
    </row>
    <row r="9" spans="1:8" ht="60">
      <c r="A9" s="49"/>
      <c r="B9" s="29" t="s">
        <v>39</v>
      </c>
      <c r="C9" s="29" t="s">
        <v>37</v>
      </c>
      <c r="D9" s="29" t="s">
        <v>38</v>
      </c>
      <c r="E9" s="1">
        <v>8824150</v>
      </c>
      <c r="F9" s="1">
        <v>540</v>
      </c>
      <c r="G9" s="3" t="s">
        <v>26</v>
      </c>
      <c r="H9" s="4">
        <v>125000</v>
      </c>
    </row>
    <row r="10" spans="1:8">
      <c r="A10" s="11"/>
      <c r="B10" s="12"/>
      <c r="C10" s="12"/>
      <c r="D10" s="12"/>
      <c r="E10" s="12"/>
      <c r="F10" s="12"/>
      <c r="G10" s="9" t="s">
        <v>30</v>
      </c>
      <c r="H10" s="8">
        <f>SUM(H7:H9)</f>
        <v>485600</v>
      </c>
    </row>
    <row r="11" spans="1:8" ht="30">
      <c r="A11" s="55" t="s">
        <v>1</v>
      </c>
      <c r="B11" s="1">
        <v>362</v>
      </c>
      <c r="C11" s="29" t="s">
        <v>37</v>
      </c>
      <c r="D11" s="29" t="s">
        <v>38</v>
      </c>
      <c r="E11" s="1">
        <v>8824150</v>
      </c>
      <c r="F11" s="1">
        <v>540</v>
      </c>
      <c r="G11" s="3" t="s">
        <v>24</v>
      </c>
      <c r="H11" s="5">
        <v>215450</v>
      </c>
    </row>
    <row r="12" spans="1:8" ht="45">
      <c r="A12" s="59"/>
      <c r="B12" s="1">
        <v>362</v>
      </c>
      <c r="C12" s="29" t="s">
        <v>37</v>
      </c>
      <c r="D12" s="29" t="s">
        <v>38</v>
      </c>
      <c r="E12" s="1">
        <v>8824150</v>
      </c>
      <c r="F12" s="1">
        <v>540</v>
      </c>
      <c r="G12" s="3" t="s">
        <v>25</v>
      </c>
      <c r="H12" s="5">
        <v>270000</v>
      </c>
    </row>
    <row r="13" spans="1:8" ht="45">
      <c r="A13" s="56"/>
      <c r="B13" s="1">
        <v>362</v>
      </c>
      <c r="C13" s="29" t="s">
        <v>37</v>
      </c>
      <c r="D13" s="29" t="s">
        <v>38</v>
      </c>
      <c r="E13" s="1">
        <v>8824150</v>
      </c>
      <c r="F13" s="1">
        <v>540</v>
      </c>
      <c r="G13" s="3" t="s">
        <v>27</v>
      </c>
      <c r="H13" s="5">
        <v>100000</v>
      </c>
    </row>
    <row r="14" spans="1:8">
      <c r="A14" s="11"/>
      <c r="B14" s="12"/>
      <c r="C14" s="12"/>
      <c r="D14" s="12"/>
      <c r="E14" s="12"/>
      <c r="F14" s="12"/>
      <c r="G14" s="9" t="s">
        <v>40</v>
      </c>
      <c r="H14" s="13">
        <f>SUM(H11:H13)</f>
        <v>585450</v>
      </c>
    </row>
    <row r="15" spans="1:8">
      <c r="A15" s="55" t="s">
        <v>2</v>
      </c>
      <c r="B15" s="1">
        <v>363</v>
      </c>
      <c r="C15" s="29" t="s">
        <v>37</v>
      </c>
      <c r="D15" s="29" t="s">
        <v>38</v>
      </c>
      <c r="E15" s="1">
        <v>8824150</v>
      </c>
      <c r="F15" s="1">
        <v>540</v>
      </c>
      <c r="G15" s="6" t="s">
        <v>28</v>
      </c>
      <c r="H15" s="5">
        <v>198000</v>
      </c>
    </row>
    <row r="16" spans="1:8" ht="30">
      <c r="A16" s="59"/>
      <c r="B16" s="1">
        <v>363</v>
      </c>
      <c r="C16" s="29" t="s">
        <v>37</v>
      </c>
      <c r="D16" s="29" t="s">
        <v>38</v>
      </c>
      <c r="E16" s="1">
        <v>8824150</v>
      </c>
      <c r="F16" s="1">
        <v>540</v>
      </c>
      <c r="G16" s="3" t="s">
        <v>24</v>
      </c>
      <c r="H16" s="5">
        <v>184788.4</v>
      </c>
    </row>
    <row r="17" spans="1:8" ht="45">
      <c r="A17" s="59"/>
      <c r="B17" s="1">
        <v>363</v>
      </c>
      <c r="C17" s="29" t="s">
        <v>37</v>
      </c>
      <c r="D17" s="29" t="s">
        <v>38</v>
      </c>
      <c r="E17" s="1">
        <v>8824150</v>
      </c>
      <c r="F17" s="1">
        <v>540</v>
      </c>
      <c r="G17" s="3" t="s">
        <v>25</v>
      </c>
      <c r="H17" s="5">
        <v>205200</v>
      </c>
    </row>
    <row r="18" spans="1:8">
      <c r="A18" s="59"/>
      <c r="B18" s="1">
        <v>363</v>
      </c>
      <c r="C18" s="29" t="s">
        <v>37</v>
      </c>
      <c r="D18" s="29" t="s">
        <v>38</v>
      </c>
      <c r="E18" s="14">
        <v>8800405</v>
      </c>
      <c r="F18" s="10">
        <v>522</v>
      </c>
      <c r="G18" s="18" t="s">
        <v>29</v>
      </c>
      <c r="H18" s="19">
        <v>3844671</v>
      </c>
    </row>
    <row r="19" spans="1:8">
      <c r="A19" s="20"/>
      <c r="B19" s="15"/>
      <c r="C19" s="15"/>
      <c r="D19" s="15"/>
      <c r="E19" s="21"/>
      <c r="F19" s="15"/>
      <c r="G19" s="16" t="s">
        <v>30</v>
      </c>
      <c r="H19" s="17">
        <f>SUM(H15:H18)</f>
        <v>4432659.4000000004</v>
      </c>
    </row>
    <row r="20" spans="1:8" ht="30">
      <c r="A20" s="49" t="s">
        <v>3</v>
      </c>
      <c r="B20" s="1">
        <v>364</v>
      </c>
      <c r="C20" s="29" t="s">
        <v>37</v>
      </c>
      <c r="D20" s="29" t="s">
        <v>38</v>
      </c>
      <c r="E20" s="1">
        <v>8824150</v>
      </c>
      <c r="F20" s="1">
        <v>540</v>
      </c>
      <c r="G20" s="3" t="s">
        <v>24</v>
      </c>
      <c r="H20" s="4">
        <v>190520</v>
      </c>
    </row>
    <row r="21" spans="1:8" ht="45">
      <c r="A21" s="49"/>
      <c r="B21" s="1">
        <v>364</v>
      </c>
      <c r="C21" s="29" t="s">
        <v>37</v>
      </c>
      <c r="D21" s="29" t="s">
        <v>38</v>
      </c>
      <c r="E21" s="1">
        <v>8824150</v>
      </c>
      <c r="F21" s="1">
        <v>540</v>
      </c>
      <c r="G21" s="3" t="s">
        <v>25</v>
      </c>
      <c r="H21" s="4">
        <v>495000</v>
      </c>
    </row>
    <row r="22" spans="1:8">
      <c r="A22" s="1"/>
      <c r="B22" s="15"/>
      <c r="C22" s="15"/>
      <c r="D22" s="15"/>
      <c r="E22" s="15"/>
      <c r="F22" s="15"/>
      <c r="G22" s="16" t="s">
        <v>30</v>
      </c>
      <c r="H22" s="17">
        <f>SUM(H20:H21)</f>
        <v>685520</v>
      </c>
    </row>
    <row r="23" spans="1:8" ht="30">
      <c r="A23" s="55" t="s">
        <v>4</v>
      </c>
      <c r="B23" s="1">
        <v>365</v>
      </c>
      <c r="C23" s="29" t="s">
        <v>37</v>
      </c>
      <c r="D23" s="29" t="s">
        <v>38</v>
      </c>
      <c r="E23" s="1">
        <v>8824150</v>
      </c>
      <c r="F23" s="1">
        <v>540</v>
      </c>
      <c r="G23" s="3" t="s">
        <v>24</v>
      </c>
      <c r="H23" s="5">
        <v>300000</v>
      </c>
    </row>
    <row r="24" spans="1:8" ht="45">
      <c r="A24" s="56"/>
      <c r="B24" s="1">
        <v>365</v>
      </c>
      <c r="C24" s="29" t="s">
        <v>37</v>
      </c>
      <c r="D24" s="29" t="s">
        <v>38</v>
      </c>
      <c r="E24" s="1">
        <v>8824150</v>
      </c>
      <c r="F24" s="1">
        <v>540</v>
      </c>
      <c r="G24" s="3" t="s">
        <v>25</v>
      </c>
      <c r="H24" s="5">
        <v>252000</v>
      </c>
    </row>
    <row r="25" spans="1:8">
      <c r="A25" s="1"/>
      <c r="B25" s="15"/>
      <c r="C25" s="15"/>
      <c r="D25" s="15"/>
      <c r="E25" s="15"/>
      <c r="F25" s="15"/>
      <c r="G25" s="16" t="s">
        <v>30</v>
      </c>
      <c r="H25" s="17">
        <f>SUM(H23:H24)</f>
        <v>552000</v>
      </c>
    </row>
    <row r="26" spans="1:8" ht="30">
      <c r="A26" s="49" t="s">
        <v>5</v>
      </c>
      <c r="B26" s="1">
        <v>366</v>
      </c>
      <c r="C26" s="29" t="s">
        <v>37</v>
      </c>
      <c r="D26" s="29" t="s">
        <v>38</v>
      </c>
      <c r="E26" s="1">
        <v>8824150</v>
      </c>
      <c r="F26" s="1">
        <v>540</v>
      </c>
      <c r="G26" s="3" t="s">
        <v>24</v>
      </c>
      <c r="H26" s="5">
        <v>211878.7</v>
      </c>
    </row>
    <row r="27" spans="1:8" ht="45">
      <c r="A27" s="49"/>
      <c r="B27" s="1">
        <v>366</v>
      </c>
      <c r="C27" s="29" t="s">
        <v>37</v>
      </c>
      <c r="D27" s="29" t="s">
        <v>38</v>
      </c>
      <c r="E27" s="1">
        <v>8824150</v>
      </c>
      <c r="F27" s="1">
        <v>540</v>
      </c>
      <c r="G27" s="3" t="s">
        <v>25</v>
      </c>
      <c r="H27" s="5">
        <v>104400</v>
      </c>
    </row>
    <row r="28" spans="1:8" ht="45">
      <c r="A28" s="49"/>
      <c r="B28" s="1">
        <v>366</v>
      </c>
      <c r="C28" s="29" t="s">
        <v>37</v>
      </c>
      <c r="D28" s="29" t="s">
        <v>38</v>
      </c>
      <c r="E28" s="1">
        <v>8824150</v>
      </c>
      <c r="F28" s="1">
        <v>540</v>
      </c>
      <c r="G28" s="3" t="s">
        <v>27</v>
      </c>
      <c r="H28" s="5">
        <v>100000</v>
      </c>
    </row>
    <row r="29" spans="1:8">
      <c r="A29" s="2"/>
      <c r="B29" s="22"/>
      <c r="C29" s="22"/>
      <c r="D29" s="22"/>
      <c r="E29" s="22"/>
      <c r="F29" s="22"/>
      <c r="G29" s="23" t="s">
        <v>30</v>
      </c>
      <c r="H29" s="24">
        <f>SUM(H26:H28)</f>
        <v>416278.7</v>
      </c>
    </row>
    <row r="30" spans="1:8" ht="30">
      <c r="A30" s="49" t="s">
        <v>6</v>
      </c>
      <c r="B30" s="1">
        <v>367</v>
      </c>
      <c r="C30" s="29" t="s">
        <v>37</v>
      </c>
      <c r="D30" s="29" t="s">
        <v>38</v>
      </c>
      <c r="E30" s="1">
        <v>8824150</v>
      </c>
      <c r="F30" s="1">
        <v>540</v>
      </c>
      <c r="G30" s="3" t="s">
        <v>24</v>
      </c>
      <c r="H30" s="25">
        <v>200000</v>
      </c>
    </row>
    <row r="31" spans="1:8" ht="45">
      <c r="A31" s="49"/>
      <c r="B31" s="1">
        <v>367</v>
      </c>
      <c r="C31" s="29" t="s">
        <v>37</v>
      </c>
      <c r="D31" s="29" t="s">
        <v>38</v>
      </c>
      <c r="E31" s="1">
        <v>8824150</v>
      </c>
      <c r="F31" s="1">
        <v>540</v>
      </c>
      <c r="G31" s="3" t="s">
        <v>25</v>
      </c>
      <c r="H31" s="5">
        <v>108000</v>
      </c>
    </row>
    <row r="32" spans="1:8">
      <c r="A32" s="1"/>
      <c r="B32" s="15"/>
      <c r="C32" s="15"/>
      <c r="D32" s="15"/>
      <c r="E32" s="15"/>
      <c r="F32" s="15"/>
      <c r="G32" s="16" t="s">
        <v>30</v>
      </c>
      <c r="H32" s="17">
        <f>SUM(H30:H31)</f>
        <v>308000</v>
      </c>
    </row>
    <row r="33" spans="1:8" ht="30">
      <c r="A33" s="55" t="s">
        <v>7</v>
      </c>
      <c r="B33" s="1">
        <v>368</v>
      </c>
      <c r="C33" s="29" t="s">
        <v>37</v>
      </c>
      <c r="D33" s="29" t="s">
        <v>38</v>
      </c>
      <c r="E33" s="1">
        <v>8824150</v>
      </c>
      <c r="F33" s="1">
        <v>540</v>
      </c>
      <c r="G33" s="3" t="s">
        <v>24</v>
      </c>
      <c r="H33" s="4">
        <v>281150</v>
      </c>
    </row>
    <row r="34" spans="1:8" ht="45">
      <c r="A34" s="59"/>
      <c r="B34" s="1">
        <v>368</v>
      </c>
      <c r="C34" s="29" t="s">
        <v>37</v>
      </c>
      <c r="D34" s="29" t="s">
        <v>38</v>
      </c>
      <c r="E34" s="1">
        <v>8824150</v>
      </c>
      <c r="F34" s="1">
        <v>540</v>
      </c>
      <c r="G34" s="3" t="s">
        <v>25</v>
      </c>
      <c r="H34" s="4">
        <v>144000</v>
      </c>
    </row>
    <row r="35" spans="1:8">
      <c r="A35" s="1"/>
      <c r="B35" s="15"/>
      <c r="C35" s="15"/>
      <c r="D35" s="15"/>
      <c r="E35" s="15"/>
      <c r="F35" s="15"/>
      <c r="G35" s="16" t="s">
        <v>30</v>
      </c>
      <c r="H35" s="17">
        <f>SUM(H33:H34)</f>
        <v>425150</v>
      </c>
    </row>
    <row r="36" spans="1:8" ht="30">
      <c r="A36" s="55" t="s">
        <v>8</v>
      </c>
      <c r="B36" s="1">
        <v>369</v>
      </c>
      <c r="C36" s="29" t="s">
        <v>37</v>
      </c>
      <c r="D36" s="29" t="s">
        <v>38</v>
      </c>
      <c r="E36" s="1">
        <v>8824150</v>
      </c>
      <c r="F36" s="1">
        <v>540</v>
      </c>
      <c r="G36" s="3" t="s">
        <v>24</v>
      </c>
      <c r="H36" s="5">
        <v>209625</v>
      </c>
    </row>
    <row r="37" spans="1:8" ht="45">
      <c r="A37" s="56"/>
      <c r="B37" s="1">
        <v>369</v>
      </c>
      <c r="C37" s="29" t="s">
        <v>37</v>
      </c>
      <c r="D37" s="29" t="s">
        <v>38</v>
      </c>
      <c r="E37" s="1">
        <v>8824150</v>
      </c>
      <c r="F37" s="1">
        <v>540</v>
      </c>
      <c r="G37" s="3" t="s">
        <v>25</v>
      </c>
      <c r="H37" s="5">
        <v>241200</v>
      </c>
    </row>
    <row r="38" spans="1:8">
      <c r="A38" s="31"/>
      <c r="B38" s="1">
        <v>369</v>
      </c>
      <c r="C38" s="29" t="s">
        <v>37</v>
      </c>
      <c r="D38" s="29" t="s">
        <v>38</v>
      </c>
      <c r="E38" s="14">
        <v>8800405</v>
      </c>
      <c r="F38" s="10">
        <v>522</v>
      </c>
      <c r="G38" s="18" t="s">
        <v>46</v>
      </c>
      <c r="H38" s="19">
        <v>98117</v>
      </c>
    </row>
    <row r="39" spans="1:8">
      <c r="A39" s="2"/>
      <c r="B39" s="27"/>
      <c r="C39" s="28"/>
      <c r="D39" s="28"/>
      <c r="E39" s="28"/>
      <c r="F39" s="28"/>
      <c r="G39" s="16" t="s">
        <v>30</v>
      </c>
      <c r="H39" s="17">
        <f>SUM(H36:H38)</f>
        <v>548942</v>
      </c>
    </row>
    <row r="40" spans="1:8" ht="30">
      <c r="A40" s="55" t="s">
        <v>9</v>
      </c>
      <c r="B40" s="1">
        <v>370</v>
      </c>
      <c r="C40" s="29" t="s">
        <v>37</v>
      </c>
      <c r="D40" s="29" t="s">
        <v>38</v>
      </c>
      <c r="E40" s="1">
        <v>8824150</v>
      </c>
      <c r="F40" s="1">
        <v>540</v>
      </c>
      <c r="G40" s="3" t="s">
        <v>24</v>
      </c>
      <c r="H40" s="5">
        <v>276050</v>
      </c>
    </row>
    <row r="41" spans="1:8" ht="45">
      <c r="A41" s="56"/>
      <c r="B41" s="1">
        <v>370</v>
      </c>
      <c r="C41" s="29" t="s">
        <v>37</v>
      </c>
      <c r="D41" s="29" t="s">
        <v>38</v>
      </c>
      <c r="E41" s="1">
        <v>8824150</v>
      </c>
      <c r="F41" s="1">
        <v>540</v>
      </c>
      <c r="G41" s="3" t="s">
        <v>25</v>
      </c>
      <c r="H41" s="5">
        <v>144000</v>
      </c>
    </row>
    <row r="42" spans="1:8">
      <c r="A42" s="1"/>
      <c r="B42" s="26"/>
      <c r="C42" s="15"/>
      <c r="D42" s="15"/>
      <c r="E42" s="15"/>
      <c r="F42" s="15"/>
      <c r="G42" s="16" t="s">
        <v>30</v>
      </c>
      <c r="H42" s="17">
        <f>SUM(H40:H41)</f>
        <v>420050</v>
      </c>
    </row>
    <row r="43" spans="1:8" ht="30">
      <c r="A43" s="55" t="s">
        <v>10</v>
      </c>
      <c r="B43" s="1">
        <v>371</v>
      </c>
      <c r="C43" s="29" t="s">
        <v>37</v>
      </c>
      <c r="D43" s="29" t="s">
        <v>38</v>
      </c>
      <c r="E43" s="1">
        <v>8824150</v>
      </c>
      <c r="F43" s="1">
        <v>540</v>
      </c>
      <c r="G43" s="6" t="s">
        <v>32</v>
      </c>
      <c r="H43" s="5">
        <v>9401241.8000000007</v>
      </c>
    </row>
    <row r="44" spans="1:8" ht="30">
      <c r="A44" s="59"/>
      <c r="B44" s="1">
        <v>371</v>
      </c>
      <c r="C44" s="29" t="s">
        <v>37</v>
      </c>
      <c r="D44" s="29" t="s">
        <v>38</v>
      </c>
      <c r="E44" s="1">
        <v>8824150</v>
      </c>
      <c r="F44" s="1">
        <v>540</v>
      </c>
      <c r="G44" s="3" t="s">
        <v>24</v>
      </c>
      <c r="H44" s="4">
        <v>800000</v>
      </c>
    </row>
    <row r="45" spans="1:8" ht="30">
      <c r="A45" s="56"/>
      <c r="B45" s="1">
        <v>371</v>
      </c>
      <c r="C45" s="29" t="s">
        <v>37</v>
      </c>
      <c r="D45" s="29" t="s">
        <v>38</v>
      </c>
      <c r="E45" s="7">
        <v>8800405</v>
      </c>
      <c r="F45" s="1">
        <v>522</v>
      </c>
      <c r="G45" s="6" t="s">
        <v>31</v>
      </c>
      <c r="H45" s="4">
        <v>14318812</v>
      </c>
    </row>
    <row r="46" spans="1:8">
      <c r="A46" s="1"/>
      <c r="B46" s="26"/>
      <c r="C46" s="15"/>
      <c r="D46" s="15"/>
      <c r="E46" s="15"/>
      <c r="F46" s="15"/>
      <c r="G46" s="28" t="s">
        <v>30</v>
      </c>
      <c r="H46" s="17">
        <f>SUM(H43:H45)</f>
        <v>24520053.800000001</v>
      </c>
    </row>
    <row r="47" spans="1:8" ht="30">
      <c r="A47" s="55" t="s">
        <v>11</v>
      </c>
      <c r="B47" s="1">
        <v>372</v>
      </c>
      <c r="C47" s="29" t="s">
        <v>37</v>
      </c>
      <c r="D47" s="29" t="s">
        <v>38</v>
      </c>
      <c r="E47" s="1">
        <v>8824150</v>
      </c>
      <c r="F47" s="1">
        <v>540</v>
      </c>
      <c r="G47" s="3" t="s">
        <v>24</v>
      </c>
      <c r="H47" s="5">
        <v>280000</v>
      </c>
    </row>
    <row r="48" spans="1:8" ht="45">
      <c r="A48" s="56"/>
      <c r="B48" s="1">
        <v>372</v>
      </c>
      <c r="C48" s="29" t="s">
        <v>37</v>
      </c>
      <c r="D48" s="29" t="s">
        <v>38</v>
      </c>
      <c r="E48" s="1">
        <v>8824150</v>
      </c>
      <c r="F48" s="1">
        <v>540</v>
      </c>
      <c r="G48" s="3" t="s">
        <v>25</v>
      </c>
      <c r="H48" s="5">
        <v>138600</v>
      </c>
    </row>
    <row r="49" spans="1:8">
      <c r="A49" s="1"/>
      <c r="B49" s="27"/>
      <c r="C49" s="28"/>
      <c r="D49" s="28"/>
      <c r="E49" s="28"/>
      <c r="F49" s="28"/>
      <c r="G49" s="16" t="s">
        <v>30</v>
      </c>
      <c r="H49" s="17">
        <f>SUM(H47:H48)</f>
        <v>418600</v>
      </c>
    </row>
    <row r="50" spans="1:8">
      <c r="A50" s="55" t="s">
        <v>12</v>
      </c>
      <c r="B50" s="1">
        <v>373</v>
      </c>
      <c r="C50" s="29" t="s">
        <v>37</v>
      </c>
      <c r="D50" s="29" t="s">
        <v>38</v>
      </c>
      <c r="E50" s="1">
        <v>8824150</v>
      </c>
      <c r="F50" s="1">
        <v>540</v>
      </c>
      <c r="G50" s="6" t="s">
        <v>33</v>
      </c>
      <c r="H50" s="5">
        <v>635196.1</v>
      </c>
    </row>
    <row r="51" spans="1:8" ht="30">
      <c r="A51" s="59"/>
      <c r="B51" s="1">
        <v>373</v>
      </c>
      <c r="C51" s="29" t="s">
        <v>37</v>
      </c>
      <c r="D51" s="29" t="s">
        <v>38</v>
      </c>
      <c r="E51" s="1">
        <v>8824150</v>
      </c>
      <c r="F51" s="1">
        <v>540</v>
      </c>
      <c r="G51" s="3" t="s">
        <v>24</v>
      </c>
      <c r="H51" s="5">
        <v>300000</v>
      </c>
    </row>
    <row r="52" spans="1:8" ht="45">
      <c r="A52" s="59"/>
      <c r="B52" s="1">
        <v>373</v>
      </c>
      <c r="C52" s="29" t="s">
        <v>37</v>
      </c>
      <c r="D52" s="29" t="s">
        <v>38</v>
      </c>
      <c r="E52" s="1">
        <v>8824150</v>
      </c>
      <c r="F52" s="1">
        <v>540</v>
      </c>
      <c r="G52" s="3" t="s">
        <v>25</v>
      </c>
      <c r="H52" s="5">
        <v>216000</v>
      </c>
    </row>
    <row r="53" spans="1:8" ht="45">
      <c r="A53" s="59"/>
      <c r="B53" s="1">
        <v>373</v>
      </c>
      <c r="C53" s="29" t="s">
        <v>37</v>
      </c>
      <c r="D53" s="29" t="s">
        <v>38</v>
      </c>
      <c r="E53" s="1">
        <v>8824150</v>
      </c>
      <c r="F53" s="1">
        <v>540</v>
      </c>
      <c r="G53" s="3" t="s">
        <v>27</v>
      </c>
      <c r="H53" s="5">
        <v>97000</v>
      </c>
    </row>
    <row r="54" spans="1:8" ht="30">
      <c r="A54" s="56"/>
      <c r="B54" s="1">
        <v>373</v>
      </c>
      <c r="C54" s="29" t="s">
        <v>37</v>
      </c>
      <c r="D54" s="29" t="s">
        <v>38</v>
      </c>
      <c r="E54" s="7">
        <v>8800405</v>
      </c>
      <c r="F54" s="1">
        <v>522</v>
      </c>
      <c r="G54" s="6" t="s">
        <v>34</v>
      </c>
      <c r="H54" s="4">
        <v>8000000</v>
      </c>
    </row>
    <row r="55" spans="1:8">
      <c r="A55" s="1"/>
      <c r="B55" s="26"/>
      <c r="C55" s="15"/>
      <c r="D55" s="15"/>
      <c r="E55" s="15"/>
      <c r="F55" s="15"/>
      <c r="G55" s="16" t="s">
        <v>30</v>
      </c>
      <c r="H55" s="17">
        <f>SUM(H50:H54)</f>
        <v>9248196.0999999996</v>
      </c>
    </row>
    <row r="56" spans="1:8" ht="30">
      <c r="A56" s="55" t="s">
        <v>13</v>
      </c>
      <c r="B56" s="1">
        <v>374</v>
      </c>
      <c r="C56" s="29" t="s">
        <v>37</v>
      </c>
      <c r="D56" s="29" t="s">
        <v>38</v>
      </c>
      <c r="E56" s="1">
        <v>8824150</v>
      </c>
      <c r="F56" s="1">
        <v>540</v>
      </c>
      <c r="G56" s="3" t="s">
        <v>24</v>
      </c>
      <c r="H56" s="5">
        <v>270000</v>
      </c>
    </row>
    <row r="57" spans="1:8" ht="45">
      <c r="A57" s="56"/>
      <c r="B57" s="1">
        <v>374</v>
      </c>
      <c r="C57" s="29" t="s">
        <v>37</v>
      </c>
      <c r="D57" s="29" t="s">
        <v>38</v>
      </c>
      <c r="E57" s="1">
        <v>8824150</v>
      </c>
      <c r="F57" s="1">
        <v>540</v>
      </c>
      <c r="G57" s="3" t="s">
        <v>25</v>
      </c>
      <c r="H57" s="5">
        <v>140400</v>
      </c>
    </row>
    <row r="58" spans="1:8">
      <c r="A58" s="1"/>
      <c r="B58" s="26"/>
      <c r="C58" s="15"/>
      <c r="D58" s="15"/>
      <c r="E58" s="15"/>
      <c r="F58" s="15"/>
      <c r="G58" s="16" t="s">
        <v>30</v>
      </c>
      <c r="H58" s="17">
        <f>SUM(H56:H57)</f>
        <v>410400</v>
      </c>
    </row>
    <row r="59" spans="1:8" ht="30">
      <c r="A59" s="55" t="s">
        <v>14</v>
      </c>
      <c r="B59" s="1">
        <v>375</v>
      </c>
      <c r="C59" s="29" t="s">
        <v>37</v>
      </c>
      <c r="D59" s="29" t="s">
        <v>38</v>
      </c>
      <c r="E59" s="1">
        <v>8824150</v>
      </c>
      <c r="F59" s="1">
        <v>540</v>
      </c>
      <c r="G59" s="3" t="s">
        <v>24</v>
      </c>
      <c r="H59" s="5">
        <v>150000</v>
      </c>
    </row>
    <row r="60" spans="1:8" ht="45">
      <c r="A60" s="59"/>
      <c r="B60" s="1">
        <v>375</v>
      </c>
      <c r="C60" s="29" t="s">
        <v>37</v>
      </c>
      <c r="D60" s="29" t="s">
        <v>38</v>
      </c>
      <c r="E60" s="1">
        <v>8824150</v>
      </c>
      <c r="F60" s="1">
        <v>540</v>
      </c>
      <c r="G60" s="3" t="s">
        <v>25</v>
      </c>
      <c r="H60" s="5">
        <v>54000</v>
      </c>
    </row>
    <row r="61" spans="1:8" ht="45">
      <c r="A61" s="56"/>
      <c r="B61" s="1">
        <v>375</v>
      </c>
      <c r="C61" s="29" t="s">
        <v>37</v>
      </c>
      <c r="D61" s="29" t="s">
        <v>38</v>
      </c>
      <c r="E61" s="1">
        <v>8824150</v>
      </c>
      <c r="F61" s="1">
        <v>540</v>
      </c>
      <c r="G61" s="3" t="s">
        <v>35</v>
      </c>
      <c r="H61" s="5">
        <v>500000</v>
      </c>
    </row>
    <row r="62" spans="1:8">
      <c r="A62" s="1"/>
      <c r="B62" s="26"/>
      <c r="C62" s="15"/>
      <c r="D62" s="15"/>
      <c r="E62" s="15"/>
      <c r="F62" s="15"/>
      <c r="G62" s="16" t="s">
        <v>30</v>
      </c>
      <c r="H62" s="17">
        <f>SUM(H59:H61)</f>
        <v>704000</v>
      </c>
    </row>
    <row r="63" spans="1:8" ht="30">
      <c r="A63" s="55" t="s">
        <v>15</v>
      </c>
      <c r="B63" s="1">
        <v>376</v>
      </c>
      <c r="C63" s="29" t="s">
        <v>37</v>
      </c>
      <c r="D63" s="29" t="s">
        <v>38</v>
      </c>
      <c r="E63" s="1">
        <v>8824150</v>
      </c>
      <c r="F63" s="1">
        <v>540</v>
      </c>
      <c r="G63" s="3" t="s">
        <v>24</v>
      </c>
      <c r="H63" s="5">
        <v>290000</v>
      </c>
    </row>
    <row r="64" spans="1:8" ht="45">
      <c r="A64" s="56"/>
      <c r="B64" s="1">
        <v>376</v>
      </c>
      <c r="C64" s="29" t="s">
        <v>37</v>
      </c>
      <c r="D64" s="29" t="s">
        <v>38</v>
      </c>
      <c r="E64" s="1">
        <v>8824150</v>
      </c>
      <c r="F64" s="1">
        <v>540</v>
      </c>
      <c r="G64" s="3" t="s">
        <v>25</v>
      </c>
      <c r="H64" s="5">
        <v>234000</v>
      </c>
    </row>
    <row r="65" spans="1:8">
      <c r="A65" s="1"/>
      <c r="B65" s="27"/>
      <c r="C65" s="28"/>
      <c r="D65" s="28"/>
      <c r="E65" s="28"/>
      <c r="F65" s="28"/>
      <c r="G65" s="16" t="s">
        <v>30</v>
      </c>
      <c r="H65" s="17">
        <f>SUM(H63:H64)</f>
        <v>524000</v>
      </c>
    </row>
    <row r="66" spans="1:8" ht="30">
      <c r="A66" s="55" t="s">
        <v>16</v>
      </c>
      <c r="B66" s="1">
        <v>377</v>
      </c>
      <c r="C66" s="29" t="s">
        <v>37</v>
      </c>
      <c r="D66" s="29" t="s">
        <v>38</v>
      </c>
      <c r="E66" s="1">
        <v>8824150</v>
      </c>
      <c r="F66" s="1">
        <v>540</v>
      </c>
      <c r="G66" s="3" t="s">
        <v>24</v>
      </c>
      <c r="H66" s="5">
        <v>240000</v>
      </c>
    </row>
    <row r="67" spans="1:8" ht="45">
      <c r="A67" s="56"/>
      <c r="B67" s="1">
        <v>377</v>
      </c>
      <c r="C67" s="29" t="s">
        <v>37</v>
      </c>
      <c r="D67" s="29" t="s">
        <v>38</v>
      </c>
      <c r="E67" s="1">
        <v>8824150</v>
      </c>
      <c r="F67" s="1">
        <v>540</v>
      </c>
      <c r="G67" s="3" t="s">
        <v>25</v>
      </c>
      <c r="H67" s="5">
        <v>162000</v>
      </c>
    </row>
    <row r="68" spans="1:8">
      <c r="A68" s="2"/>
      <c r="B68" s="28"/>
      <c r="C68" s="28"/>
      <c r="D68" s="28"/>
      <c r="E68" s="28"/>
      <c r="F68" s="28"/>
      <c r="G68" s="16" t="s">
        <v>30</v>
      </c>
      <c r="H68" s="17">
        <f>SUM(H66:H67)</f>
        <v>402000</v>
      </c>
    </row>
    <row r="69" spans="1:8">
      <c r="A69" s="46" t="s">
        <v>36</v>
      </c>
      <c r="B69" s="47"/>
      <c r="C69" s="47"/>
      <c r="D69" s="47"/>
      <c r="E69" s="47"/>
      <c r="F69" s="47"/>
      <c r="G69" s="48"/>
      <c r="H69" s="8">
        <f>H68+H65+H62+H58+H55+H49+H46+H42+H39+H35+H32+H29+H25+H22+H19+H14+H10</f>
        <v>45086900</v>
      </c>
    </row>
  </sheetData>
  <mergeCells count="23">
    <mergeCell ref="B3:G3"/>
    <mergeCell ref="A33:A34"/>
    <mergeCell ref="A36:A37"/>
    <mergeCell ref="A40:A41"/>
    <mergeCell ref="A43:A45"/>
    <mergeCell ref="A11:A13"/>
    <mergeCell ref="A15:A18"/>
    <mergeCell ref="A20:A21"/>
    <mergeCell ref="A23:A24"/>
    <mergeCell ref="A26:A28"/>
    <mergeCell ref="H5:H6"/>
    <mergeCell ref="A7:A9"/>
    <mergeCell ref="A56:A57"/>
    <mergeCell ref="A59:A61"/>
    <mergeCell ref="A63:A64"/>
    <mergeCell ref="A47:A48"/>
    <mergeCell ref="A50:A54"/>
    <mergeCell ref="A69:G69"/>
    <mergeCell ref="A30:A31"/>
    <mergeCell ref="B5:F5"/>
    <mergeCell ref="A5:A6"/>
    <mergeCell ref="G5:G6"/>
    <mergeCell ref="A66:A67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2"/>
  <sheetViews>
    <sheetView zoomScale="90" zoomScaleNormal="90" workbookViewId="0">
      <selection activeCell="G26" sqref="G26"/>
    </sheetView>
  </sheetViews>
  <sheetFormatPr defaultRowHeight="15"/>
  <cols>
    <col min="1" max="1" width="13.140625" style="34" customWidth="1"/>
    <col min="2" max="2" width="5.42578125" hidden="1" customWidth="1"/>
    <col min="3" max="4" width="4.28515625" hidden="1" customWidth="1"/>
    <col min="5" max="5" width="8.42578125" hidden="1" customWidth="1"/>
    <col min="6" max="6" width="7.5703125" hidden="1" customWidth="1"/>
    <col min="7" max="7" width="27.7109375" customWidth="1"/>
    <col min="8" max="8" width="13.28515625" customWidth="1"/>
    <col min="9" max="9" width="11" hidden="1" customWidth="1"/>
    <col min="10" max="10" width="12.5703125" hidden="1" customWidth="1"/>
    <col min="11" max="11" width="12.140625" hidden="1" customWidth="1"/>
    <col min="12" max="12" width="13" customWidth="1"/>
  </cols>
  <sheetData>
    <row r="1" spans="1:13">
      <c r="H1" s="30" t="s">
        <v>45</v>
      </c>
    </row>
    <row r="3" spans="1:13" ht="43.9" customHeight="1">
      <c r="B3" s="60" t="s">
        <v>43</v>
      </c>
      <c r="C3" s="60"/>
      <c r="D3" s="60"/>
      <c r="E3" s="60"/>
      <c r="F3" s="60"/>
      <c r="G3" s="60"/>
      <c r="H3" s="60"/>
      <c r="I3" s="60"/>
      <c r="J3" s="60"/>
    </row>
    <row r="4" spans="1:13">
      <c r="H4" s="30" t="s">
        <v>42</v>
      </c>
    </row>
    <row r="5" spans="1:13" ht="29.45" customHeight="1">
      <c r="A5" s="54" t="s">
        <v>44</v>
      </c>
      <c r="B5" s="50" t="s">
        <v>17</v>
      </c>
      <c r="C5" s="51"/>
      <c r="D5" s="51"/>
      <c r="E5" s="51"/>
      <c r="F5" s="52"/>
      <c r="G5" s="54" t="s">
        <v>23</v>
      </c>
      <c r="H5" s="57" t="s">
        <v>47</v>
      </c>
      <c r="I5" s="64" t="s">
        <v>48</v>
      </c>
      <c r="J5" s="68" t="s">
        <v>49</v>
      </c>
      <c r="K5" s="64" t="s">
        <v>51</v>
      </c>
      <c r="L5" s="54" t="s">
        <v>50</v>
      </c>
      <c r="M5" s="66"/>
    </row>
    <row r="6" spans="1:13">
      <c r="A6" s="54"/>
      <c r="B6" s="1" t="s">
        <v>18</v>
      </c>
      <c r="C6" s="1" t="s">
        <v>19</v>
      </c>
      <c r="D6" s="1" t="s">
        <v>20</v>
      </c>
      <c r="E6" s="1" t="s">
        <v>21</v>
      </c>
      <c r="F6" s="1" t="s">
        <v>22</v>
      </c>
      <c r="G6" s="54"/>
      <c r="H6" s="58"/>
      <c r="I6" s="65"/>
      <c r="J6" s="69"/>
      <c r="K6" s="65"/>
      <c r="L6" s="54"/>
      <c r="M6" s="66"/>
    </row>
    <row r="7" spans="1:13" ht="14.45" customHeight="1">
      <c r="A7" s="67" t="s">
        <v>0</v>
      </c>
      <c r="B7" s="1">
        <v>361</v>
      </c>
      <c r="C7" s="29" t="s">
        <v>37</v>
      </c>
      <c r="D7" s="29" t="s">
        <v>38</v>
      </c>
      <c r="E7" s="1">
        <v>8824150</v>
      </c>
      <c r="F7" s="1">
        <v>540</v>
      </c>
      <c r="G7" s="3" t="s">
        <v>24</v>
      </c>
      <c r="H7" s="4">
        <v>100000</v>
      </c>
      <c r="I7" s="4"/>
      <c r="J7" s="32">
        <f>H7-I7</f>
        <v>100000</v>
      </c>
      <c r="K7" s="1"/>
      <c r="L7" s="4">
        <f>J7-K7</f>
        <v>100000</v>
      </c>
    </row>
    <row r="8" spans="1:13" ht="90">
      <c r="A8" s="67"/>
      <c r="B8" s="29" t="s">
        <v>39</v>
      </c>
      <c r="C8" s="29" t="s">
        <v>37</v>
      </c>
      <c r="D8" s="29" t="s">
        <v>38</v>
      </c>
      <c r="E8" s="1">
        <v>8824150</v>
      </c>
      <c r="F8" s="1">
        <v>540</v>
      </c>
      <c r="G8" s="3" t="s">
        <v>25</v>
      </c>
      <c r="H8" s="4">
        <v>120600</v>
      </c>
      <c r="I8" s="4">
        <v>45000</v>
      </c>
      <c r="J8" s="32">
        <f t="shared" ref="J8:J70" si="0">H8-I8</f>
        <v>75600</v>
      </c>
      <c r="K8" s="1"/>
      <c r="L8" s="4">
        <f t="shared" ref="L8:L70" si="1">J8-K8</f>
        <v>75600</v>
      </c>
    </row>
    <row r="9" spans="1:13" ht="120">
      <c r="A9" s="67"/>
      <c r="B9" s="29" t="s">
        <v>39</v>
      </c>
      <c r="C9" s="29" t="s">
        <v>37</v>
      </c>
      <c r="D9" s="29" t="s">
        <v>38</v>
      </c>
      <c r="E9" s="1">
        <v>8824150</v>
      </c>
      <c r="F9" s="1">
        <v>540</v>
      </c>
      <c r="G9" s="3" t="s">
        <v>26</v>
      </c>
      <c r="H9" s="4">
        <v>125000</v>
      </c>
      <c r="I9" s="4">
        <v>22500</v>
      </c>
      <c r="J9" s="32">
        <f t="shared" si="0"/>
        <v>102500</v>
      </c>
      <c r="K9" s="1"/>
      <c r="L9" s="4">
        <f t="shared" si="1"/>
        <v>102500</v>
      </c>
    </row>
    <row r="10" spans="1:13">
      <c r="A10" s="35"/>
      <c r="B10" s="12"/>
      <c r="C10" s="12"/>
      <c r="D10" s="12"/>
      <c r="E10" s="12"/>
      <c r="F10" s="12"/>
      <c r="G10" s="9" t="s">
        <v>30</v>
      </c>
      <c r="H10" s="8">
        <f>SUM(H7:H9)</f>
        <v>345600</v>
      </c>
      <c r="I10" s="8">
        <f>SUM(I7:I9)</f>
        <v>67500</v>
      </c>
      <c r="J10" s="33"/>
      <c r="K10" s="1"/>
      <c r="L10" s="8">
        <f>SUM(L7:L9)</f>
        <v>278100</v>
      </c>
    </row>
    <row r="11" spans="1:13" ht="45">
      <c r="A11" s="61" t="s">
        <v>1</v>
      </c>
      <c r="B11" s="1">
        <v>362</v>
      </c>
      <c r="C11" s="29" t="s">
        <v>37</v>
      </c>
      <c r="D11" s="29" t="s">
        <v>38</v>
      </c>
      <c r="E11" s="1">
        <v>8824150</v>
      </c>
      <c r="F11" s="1">
        <v>540</v>
      </c>
      <c r="G11" s="3" t="s">
        <v>24</v>
      </c>
      <c r="H11" s="5">
        <v>100000</v>
      </c>
      <c r="I11" s="4"/>
      <c r="J11" s="32">
        <f t="shared" si="0"/>
        <v>100000</v>
      </c>
      <c r="K11" s="1">
        <v>60000</v>
      </c>
      <c r="L11" s="4">
        <f t="shared" si="1"/>
        <v>40000</v>
      </c>
    </row>
    <row r="12" spans="1:13" ht="90">
      <c r="A12" s="63"/>
      <c r="B12" s="1">
        <v>362</v>
      </c>
      <c r="C12" s="29" t="s">
        <v>37</v>
      </c>
      <c r="D12" s="29" t="s">
        <v>38</v>
      </c>
      <c r="E12" s="1">
        <v>8824150</v>
      </c>
      <c r="F12" s="1">
        <v>540</v>
      </c>
      <c r="G12" s="3" t="s">
        <v>25</v>
      </c>
      <c r="H12" s="5">
        <v>131000</v>
      </c>
      <c r="I12" s="4">
        <v>131000</v>
      </c>
      <c r="J12" s="32">
        <f t="shared" si="0"/>
        <v>0</v>
      </c>
      <c r="K12" s="1"/>
      <c r="L12" s="4">
        <f t="shared" si="1"/>
        <v>0</v>
      </c>
    </row>
    <row r="13" spans="1:13" ht="75">
      <c r="A13" s="62"/>
      <c r="B13" s="1">
        <v>362</v>
      </c>
      <c r="C13" s="29" t="s">
        <v>37</v>
      </c>
      <c r="D13" s="29" t="s">
        <v>38</v>
      </c>
      <c r="E13" s="1">
        <v>8824150</v>
      </c>
      <c r="F13" s="1">
        <v>540</v>
      </c>
      <c r="G13" s="3" t="s">
        <v>27</v>
      </c>
      <c r="H13" s="5">
        <v>83920</v>
      </c>
      <c r="I13" s="4">
        <v>83920</v>
      </c>
      <c r="J13" s="32">
        <f t="shared" si="0"/>
        <v>0</v>
      </c>
      <c r="K13" s="1"/>
      <c r="L13" s="4">
        <f t="shared" si="1"/>
        <v>0</v>
      </c>
    </row>
    <row r="14" spans="1:13">
      <c r="A14" s="35"/>
      <c r="B14" s="12"/>
      <c r="C14" s="12"/>
      <c r="D14" s="12"/>
      <c r="E14" s="12"/>
      <c r="F14" s="12"/>
      <c r="G14" s="9" t="s">
        <v>40</v>
      </c>
      <c r="H14" s="13">
        <f>SUM(H11:H13)</f>
        <v>314920</v>
      </c>
      <c r="I14" s="8"/>
      <c r="J14" s="33">
        <f>SUM(J11:J13)</f>
        <v>100000</v>
      </c>
      <c r="K14" s="1"/>
      <c r="L14" s="8">
        <f>SUM(L11:L13)</f>
        <v>40000</v>
      </c>
    </row>
    <row r="15" spans="1:13" ht="45">
      <c r="A15" s="61" t="s">
        <v>2</v>
      </c>
      <c r="B15" s="1">
        <v>363</v>
      </c>
      <c r="C15" s="29" t="s">
        <v>37</v>
      </c>
      <c r="D15" s="29" t="s">
        <v>38</v>
      </c>
      <c r="E15" s="1">
        <v>8824150</v>
      </c>
      <c r="F15" s="1">
        <v>540</v>
      </c>
      <c r="G15" s="6" t="s">
        <v>28</v>
      </c>
      <c r="H15" s="5">
        <v>198000</v>
      </c>
      <c r="I15" s="4"/>
      <c r="J15" s="32">
        <f t="shared" si="0"/>
        <v>198000</v>
      </c>
      <c r="K15" s="1">
        <v>198000</v>
      </c>
      <c r="L15" s="4">
        <f t="shared" si="1"/>
        <v>0</v>
      </c>
    </row>
    <row r="16" spans="1:13" ht="45">
      <c r="A16" s="63"/>
      <c r="B16" s="1">
        <v>363</v>
      </c>
      <c r="C16" s="29" t="s">
        <v>37</v>
      </c>
      <c r="D16" s="29" t="s">
        <v>38</v>
      </c>
      <c r="E16" s="1">
        <v>8824150</v>
      </c>
      <c r="F16" s="1">
        <v>540</v>
      </c>
      <c r="G16" s="3" t="s">
        <v>24</v>
      </c>
      <c r="H16" s="5">
        <v>115000</v>
      </c>
      <c r="I16" s="4">
        <v>28800</v>
      </c>
      <c r="J16" s="32">
        <f t="shared" si="0"/>
        <v>86200</v>
      </c>
      <c r="K16" s="1">
        <v>61200</v>
      </c>
      <c r="L16" s="4">
        <f t="shared" si="1"/>
        <v>25000</v>
      </c>
    </row>
    <row r="17" spans="1:12" ht="90">
      <c r="A17" s="63"/>
      <c r="B17" s="1">
        <v>363</v>
      </c>
      <c r="C17" s="29" t="s">
        <v>37</v>
      </c>
      <c r="D17" s="29" t="s">
        <v>38</v>
      </c>
      <c r="E17" s="1">
        <v>8824150</v>
      </c>
      <c r="F17" s="1">
        <v>540</v>
      </c>
      <c r="G17" s="3" t="s">
        <v>25</v>
      </c>
      <c r="H17" s="5">
        <v>235500</v>
      </c>
      <c r="I17" s="4">
        <v>235500</v>
      </c>
      <c r="J17" s="32">
        <f t="shared" si="0"/>
        <v>0</v>
      </c>
      <c r="K17" s="1"/>
      <c r="L17" s="4">
        <f t="shared" si="1"/>
        <v>0</v>
      </c>
    </row>
    <row r="18" spans="1:12" ht="30" hidden="1">
      <c r="A18" s="63"/>
      <c r="B18" s="1">
        <v>363</v>
      </c>
      <c r="C18" s="29" t="s">
        <v>37</v>
      </c>
      <c r="D18" s="29" t="s">
        <v>38</v>
      </c>
      <c r="E18" s="14">
        <v>8800405</v>
      </c>
      <c r="F18" s="10">
        <v>522</v>
      </c>
      <c r="G18" s="18" t="s">
        <v>29</v>
      </c>
      <c r="H18" s="19">
        <v>3844671</v>
      </c>
      <c r="I18" s="4"/>
      <c r="J18" s="32">
        <f t="shared" si="0"/>
        <v>3844671</v>
      </c>
      <c r="K18" s="1"/>
      <c r="L18" s="4">
        <f t="shared" si="1"/>
        <v>3844671</v>
      </c>
    </row>
    <row r="19" spans="1:12">
      <c r="A19" s="36"/>
      <c r="B19" s="15"/>
      <c r="C19" s="15"/>
      <c r="D19" s="15"/>
      <c r="E19" s="21"/>
      <c r="F19" s="15"/>
      <c r="G19" s="16" t="s">
        <v>30</v>
      </c>
      <c r="H19" s="17">
        <f>H15+H16+H17</f>
        <v>548500</v>
      </c>
      <c r="I19" s="8"/>
      <c r="J19" s="33">
        <f>J15+J16+J17</f>
        <v>284200</v>
      </c>
      <c r="K19" s="1"/>
      <c r="L19" s="8">
        <f>L17+L16+L15</f>
        <v>25000</v>
      </c>
    </row>
    <row r="20" spans="1:12" ht="45">
      <c r="A20" s="67" t="s">
        <v>3</v>
      </c>
      <c r="B20" s="1">
        <v>364</v>
      </c>
      <c r="C20" s="29" t="s">
        <v>37</v>
      </c>
      <c r="D20" s="29" t="s">
        <v>38</v>
      </c>
      <c r="E20" s="1">
        <v>8824150</v>
      </c>
      <c r="F20" s="1">
        <v>540</v>
      </c>
      <c r="G20" s="3" t="s">
        <v>24</v>
      </c>
      <c r="H20" s="4">
        <v>123118</v>
      </c>
      <c r="I20" s="4">
        <v>90000</v>
      </c>
      <c r="J20" s="32">
        <f t="shared" si="0"/>
        <v>33118</v>
      </c>
      <c r="K20" s="1"/>
      <c r="L20" s="4">
        <f t="shared" si="1"/>
        <v>33118</v>
      </c>
    </row>
    <row r="21" spans="1:12" ht="90">
      <c r="A21" s="67"/>
      <c r="B21" s="1">
        <v>364</v>
      </c>
      <c r="C21" s="29" t="s">
        <v>37</v>
      </c>
      <c r="D21" s="29" t="s">
        <v>38</v>
      </c>
      <c r="E21" s="1">
        <v>8824150</v>
      </c>
      <c r="F21" s="1">
        <v>540</v>
      </c>
      <c r="G21" s="3" t="s">
        <v>25</v>
      </c>
      <c r="H21" s="4">
        <v>311910</v>
      </c>
      <c r="I21" s="4">
        <v>311910</v>
      </c>
      <c r="J21" s="32">
        <f t="shared" si="0"/>
        <v>0</v>
      </c>
      <c r="K21" s="1"/>
      <c r="L21" s="4">
        <f t="shared" si="1"/>
        <v>0</v>
      </c>
    </row>
    <row r="22" spans="1:12">
      <c r="A22" s="3"/>
      <c r="B22" s="15"/>
      <c r="C22" s="15"/>
      <c r="D22" s="15"/>
      <c r="E22" s="15"/>
      <c r="F22" s="15"/>
      <c r="G22" s="16" t="s">
        <v>30</v>
      </c>
      <c r="H22" s="17">
        <f>SUM(H20:H21)</f>
        <v>435028</v>
      </c>
      <c r="I22" s="8"/>
      <c r="J22" s="33">
        <f>SUM(J20:J21)</f>
        <v>33118</v>
      </c>
      <c r="K22" s="1"/>
      <c r="L22" s="8">
        <f t="shared" si="1"/>
        <v>33118</v>
      </c>
    </row>
    <row r="23" spans="1:12" ht="45">
      <c r="A23" s="61" t="s">
        <v>4</v>
      </c>
      <c r="B23" s="1">
        <v>365</v>
      </c>
      <c r="C23" s="29" t="s">
        <v>37</v>
      </c>
      <c r="D23" s="29" t="s">
        <v>38</v>
      </c>
      <c r="E23" s="1">
        <v>8824150</v>
      </c>
      <c r="F23" s="1">
        <v>540</v>
      </c>
      <c r="G23" s="3" t="s">
        <v>24</v>
      </c>
      <c r="H23" s="5">
        <v>250000</v>
      </c>
      <c r="I23" s="4">
        <v>135000</v>
      </c>
      <c r="J23" s="32">
        <f t="shared" si="0"/>
        <v>115000</v>
      </c>
      <c r="K23" s="1">
        <v>50000</v>
      </c>
      <c r="L23" s="4">
        <f t="shared" si="1"/>
        <v>65000</v>
      </c>
    </row>
    <row r="24" spans="1:12" ht="90">
      <c r="A24" s="62"/>
      <c r="B24" s="1">
        <v>365</v>
      </c>
      <c r="C24" s="29" t="s">
        <v>37</v>
      </c>
      <c r="D24" s="29" t="s">
        <v>38</v>
      </c>
      <c r="E24" s="1">
        <v>8824150</v>
      </c>
      <c r="F24" s="1">
        <v>540</v>
      </c>
      <c r="G24" s="3" t="s">
        <v>25</v>
      </c>
      <c r="H24" s="5">
        <v>269155</v>
      </c>
      <c r="I24" s="4">
        <v>269155</v>
      </c>
      <c r="J24" s="32">
        <f t="shared" si="0"/>
        <v>0</v>
      </c>
      <c r="K24" s="1"/>
      <c r="L24" s="4">
        <f t="shared" si="1"/>
        <v>0</v>
      </c>
    </row>
    <row r="25" spans="1:12">
      <c r="A25" s="3"/>
      <c r="B25" s="15"/>
      <c r="C25" s="15"/>
      <c r="D25" s="15"/>
      <c r="E25" s="15"/>
      <c r="F25" s="15"/>
      <c r="G25" s="16" t="s">
        <v>30</v>
      </c>
      <c r="H25" s="17">
        <f>SUM(H23:H24)</f>
        <v>519155</v>
      </c>
      <c r="I25" s="8"/>
      <c r="J25" s="33">
        <f>SUM(J23:J24)</f>
        <v>115000</v>
      </c>
      <c r="K25" s="1"/>
      <c r="L25" s="8">
        <f>SUM(L23:L24)</f>
        <v>65000</v>
      </c>
    </row>
    <row r="26" spans="1:12" ht="45">
      <c r="A26" s="67" t="s">
        <v>5</v>
      </c>
      <c r="B26" s="1">
        <v>366</v>
      </c>
      <c r="C26" s="29" t="s">
        <v>37</v>
      </c>
      <c r="D26" s="29" t="s">
        <v>38</v>
      </c>
      <c r="E26" s="1">
        <v>8824150</v>
      </c>
      <c r="F26" s="1">
        <v>540</v>
      </c>
      <c r="G26" s="3" t="s">
        <v>24</v>
      </c>
      <c r="H26" s="5">
        <v>111800</v>
      </c>
      <c r="I26" s="4">
        <v>111800</v>
      </c>
      <c r="J26" s="32">
        <f t="shared" si="0"/>
        <v>0</v>
      </c>
      <c r="K26" s="1"/>
      <c r="L26" s="4">
        <f t="shared" si="1"/>
        <v>0</v>
      </c>
    </row>
    <row r="27" spans="1:12" ht="90">
      <c r="A27" s="67"/>
      <c r="B27" s="1">
        <v>366</v>
      </c>
      <c r="C27" s="29" t="s">
        <v>37</v>
      </c>
      <c r="D27" s="29" t="s">
        <v>38</v>
      </c>
      <c r="E27" s="1">
        <v>8824150</v>
      </c>
      <c r="F27" s="1">
        <v>540</v>
      </c>
      <c r="G27" s="3" t="s">
        <v>25</v>
      </c>
      <c r="H27" s="5">
        <v>156850</v>
      </c>
      <c r="I27" s="4">
        <v>156850</v>
      </c>
      <c r="J27" s="32">
        <f t="shared" si="0"/>
        <v>0</v>
      </c>
      <c r="K27" s="1"/>
      <c r="L27" s="4">
        <f t="shared" si="1"/>
        <v>0</v>
      </c>
    </row>
    <row r="28" spans="1:12" ht="75">
      <c r="A28" s="67"/>
      <c r="B28" s="1">
        <v>366</v>
      </c>
      <c r="C28" s="29" t="s">
        <v>37</v>
      </c>
      <c r="D28" s="29" t="s">
        <v>38</v>
      </c>
      <c r="E28" s="1">
        <v>8824150</v>
      </c>
      <c r="F28" s="1">
        <v>540</v>
      </c>
      <c r="G28" s="3" t="s">
        <v>27</v>
      </c>
      <c r="H28" s="5">
        <v>87110</v>
      </c>
      <c r="I28" s="4">
        <v>87110</v>
      </c>
      <c r="J28" s="32">
        <f t="shared" si="0"/>
        <v>0</v>
      </c>
      <c r="K28" s="1"/>
      <c r="L28" s="4">
        <f t="shared" si="1"/>
        <v>0</v>
      </c>
    </row>
    <row r="29" spans="1:12">
      <c r="A29" s="37"/>
      <c r="B29" s="22"/>
      <c r="C29" s="22"/>
      <c r="D29" s="22"/>
      <c r="E29" s="22"/>
      <c r="F29" s="22"/>
      <c r="G29" s="23" t="s">
        <v>30</v>
      </c>
      <c r="H29" s="24">
        <f>SUM(H26:H28)</f>
        <v>355760</v>
      </c>
      <c r="I29" s="8"/>
      <c r="J29" s="33">
        <f>SUM(J26:J28)</f>
        <v>0</v>
      </c>
      <c r="K29" s="1"/>
      <c r="L29" s="8">
        <f t="shared" si="1"/>
        <v>0</v>
      </c>
    </row>
    <row r="30" spans="1:12" ht="45">
      <c r="A30" s="67" t="s">
        <v>6</v>
      </c>
      <c r="B30" s="1">
        <v>367</v>
      </c>
      <c r="C30" s="29" t="s">
        <v>37</v>
      </c>
      <c r="D30" s="29" t="s">
        <v>38</v>
      </c>
      <c r="E30" s="1">
        <v>8824150</v>
      </c>
      <c r="F30" s="1">
        <v>540</v>
      </c>
      <c r="G30" s="3" t="s">
        <v>24</v>
      </c>
      <c r="H30" s="25">
        <v>200000</v>
      </c>
      <c r="I30" s="4">
        <v>50000</v>
      </c>
      <c r="J30" s="32">
        <f t="shared" si="0"/>
        <v>150000</v>
      </c>
      <c r="K30" s="1">
        <v>150000</v>
      </c>
      <c r="L30" s="4">
        <f t="shared" si="1"/>
        <v>0</v>
      </c>
    </row>
    <row r="31" spans="1:12" ht="90">
      <c r="A31" s="67"/>
      <c r="B31" s="1">
        <v>367</v>
      </c>
      <c r="C31" s="29" t="s">
        <v>37</v>
      </c>
      <c r="D31" s="29" t="s">
        <v>38</v>
      </c>
      <c r="E31" s="1">
        <v>8824150</v>
      </c>
      <c r="F31" s="1">
        <v>540</v>
      </c>
      <c r="G31" s="3" t="s">
        <v>25</v>
      </c>
      <c r="H31" s="5">
        <v>96000</v>
      </c>
      <c r="I31" s="4">
        <v>96000</v>
      </c>
      <c r="J31" s="32">
        <f t="shared" si="0"/>
        <v>0</v>
      </c>
      <c r="K31" s="1"/>
      <c r="L31" s="4">
        <f t="shared" si="1"/>
        <v>0</v>
      </c>
    </row>
    <row r="32" spans="1:12">
      <c r="A32" s="3"/>
      <c r="B32" s="15"/>
      <c r="C32" s="15"/>
      <c r="D32" s="15"/>
      <c r="E32" s="15"/>
      <c r="F32" s="15"/>
      <c r="G32" s="16" t="s">
        <v>30</v>
      </c>
      <c r="H32" s="17">
        <f>SUM(H30:H31)</f>
        <v>296000</v>
      </c>
      <c r="I32" s="8">
        <f>SUM(I31)</f>
        <v>96000</v>
      </c>
      <c r="J32" s="33">
        <f t="shared" si="0"/>
        <v>200000</v>
      </c>
      <c r="K32" s="1"/>
      <c r="L32" s="8">
        <v>0</v>
      </c>
    </row>
    <row r="33" spans="1:12" ht="45">
      <c r="A33" s="61" t="s">
        <v>7</v>
      </c>
      <c r="B33" s="1">
        <v>368</v>
      </c>
      <c r="C33" s="29" t="s">
        <v>37</v>
      </c>
      <c r="D33" s="29" t="s">
        <v>38</v>
      </c>
      <c r="E33" s="1">
        <v>8824150</v>
      </c>
      <c r="F33" s="1">
        <v>540</v>
      </c>
      <c r="G33" s="3" t="s">
        <v>24</v>
      </c>
      <c r="H33" s="4">
        <v>281000</v>
      </c>
      <c r="I33" s="4">
        <v>281000</v>
      </c>
      <c r="J33" s="32">
        <f t="shared" si="0"/>
        <v>0</v>
      </c>
      <c r="K33" s="1"/>
      <c r="L33" s="4">
        <f t="shared" si="1"/>
        <v>0</v>
      </c>
    </row>
    <row r="34" spans="1:12" ht="90">
      <c r="A34" s="63"/>
      <c r="B34" s="1">
        <v>368</v>
      </c>
      <c r="C34" s="29" t="s">
        <v>37</v>
      </c>
      <c r="D34" s="29" t="s">
        <v>38</v>
      </c>
      <c r="E34" s="1">
        <v>8824150</v>
      </c>
      <c r="F34" s="1">
        <v>540</v>
      </c>
      <c r="G34" s="3" t="s">
        <v>25</v>
      </c>
      <c r="H34" s="4">
        <v>35000</v>
      </c>
      <c r="I34" s="4">
        <v>35000</v>
      </c>
      <c r="J34" s="32">
        <f t="shared" si="0"/>
        <v>0</v>
      </c>
      <c r="K34" s="1"/>
      <c r="L34" s="4">
        <f t="shared" si="1"/>
        <v>0</v>
      </c>
    </row>
    <row r="35" spans="1:12" ht="75">
      <c r="A35" s="62"/>
      <c r="B35" s="1">
        <v>368</v>
      </c>
      <c r="C35" s="29" t="s">
        <v>37</v>
      </c>
      <c r="D35" s="29" t="s">
        <v>38</v>
      </c>
      <c r="E35" s="1">
        <v>8824150</v>
      </c>
      <c r="F35" s="1">
        <v>540</v>
      </c>
      <c r="G35" s="3" t="s">
        <v>27</v>
      </c>
      <c r="H35" s="4">
        <v>99660</v>
      </c>
      <c r="I35" s="4">
        <v>99660</v>
      </c>
      <c r="J35" s="32">
        <f t="shared" si="0"/>
        <v>0</v>
      </c>
      <c r="K35" s="1"/>
      <c r="L35" s="4">
        <f t="shared" si="1"/>
        <v>0</v>
      </c>
    </row>
    <row r="36" spans="1:12">
      <c r="A36" s="3"/>
      <c r="B36" s="15"/>
      <c r="C36" s="15"/>
      <c r="D36" s="15"/>
      <c r="E36" s="15"/>
      <c r="F36" s="15"/>
      <c r="G36" s="16" t="s">
        <v>30</v>
      </c>
      <c r="H36" s="17">
        <f>SUM(H33:H35)</f>
        <v>415660</v>
      </c>
      <c r="I36" s="8"/>
      <c r="J36" s="33">
        <f>SUM(J33:J35)</f>
        <v>0</v>
      </c>
      <c r="K36" s="1"/>
      <c r="L36" s="8">
        <f t="shared" si="1"/>
        <v>0</v>
      </c>
    </row>
    <row r="37" spans="1:12" ht="45">
      <c r="A37" s="61" t="s">
        <v>8</v>
      </c>
      <c r="B37" s="1">
        <v>369</v>
      </c>
      <c r="C37" s="29" t="s">
        <v>37</v>
      </c>
      <c r="D37" s="29" t="s">
        <v>38</v>
      </c>
      <c r="E37" s="1">
        <v>8824150</v>
      </c>
      <c r="F37" s="1">
        <v>540</v>
      </c>
      <c r="G37" s="3" t="s">
        <v>24</v>
      </c>
      <c r="H37" s="5">
        <v>100000</v>
      </c>
      <c r="I37" s="4"/>
      <c r="J37" s="32">
        <f t="shared" si="0"/>
        <v>100000</v>
      </c>
      <c r="K37" s="1"/>
      <c r="L37" s="4">
        <f t="shared" si="1"/>
        <v>100000</v>
      </c>
    </row>
    <row r="38" spans="1:12" ht="90">
      <c r="A38" s="62"/>
      <c r="B38" s="1">
        <v>369</v>
      </c>
      <c r="C38" s="29" t="s">
        <v>37</v>
      </c>
      <c r="D38" s="29" t="s">
        <v>38</v>
      </c>
      <c r="E38" s="1">
        <v>8824150</v>
      </c>
      <c r="F38" s="1">
        <v>540</v>
      </c>
      <c r="G38" s="3" t="s">
        <v>25</v>
      </c>
      <c r="H38" s="5">
        <v>99000</v>
      </c>
      <c r="I38" s="4">
        <v>99000</v>
      </c>
      <c r="J38" s="32">
        <f t="shared" si="0"/>
        <v>0</v>
      </c>
      <c r="K38" s="1"/>
      <c r="L38" s="4">
        <f t="shared" si="1"/>
        <v>0</v>
      </c>
    </row>
    <row r="39" spans="1:12" hidden="1">
      <c r="A39" s="38"/>
      <c r="B39" s="1">
        <v>369</v>
      </c>
      <c r="C39" s="29" t="s">
        <v>37</v>
      </c>
      <c r="D39" s="29" t="s">
        <v>38</v>
      </c>
      <c r="E39" s="14">
        <v>8800405</v>
      </c>
      <c r="F39" s="10">
        <v>522</v>
      </c>
      <c r="G39" s="18" t="s">
        <v>46</v>
      </c>
      <c r="H39" s="19">
        <v>98117</v>
      </c>
      <c r="I39" s="4">
        <v>98117</v>
      </c>
      <c r="J39" s="32">
        <f t="shared" si="0"/>
        <v>0</v>
      </c>
      <c r="K39" s="1"/>
      <c r="L39" s="4">
        <f t="shared" si="1"/>
        <v>0</v>
      </c>
    </row>
    <row r="40" spans="1:12" hidden="1">
      <c r="A40" s="38"/>
      <c r="B40" s="1">
        <v>369</v>
      </c>
      <c r="C40" s="29" t="s">
        <v>37</v>
      </c>
      <c r="D40" s="29" t="s">
        <v>38</v>
      </c>
      <c r="E40" s="14">
        <v>8800405</v>
      </c>
      <c r="F40" s="10">
        <v>522</v>
      </c>
      <c r="G40" s="18" t="s">
        <v>46</v>
      </c>
      <c r="H40" s="19">
        <v>98117</v>
      </c>
      <c r="K40" s="1"/>
      <c r="L40" s="4">
        <f t="shared" si="1"/>
        <v>0</v>
      </c>
    </row>
    <row r="41" spans="1:12">
      <c r="A41" s="37"/>
      <c r="B41" s="27"/>
      <c r="C41" s="28"/>
      <c r="D41" s="28"/>
      <c r="E41" s="28"/>
      <c r="F41" s="28"/>
      <c r="G41" s="16" t="s">
        <v>30</v>
      </c>
      <c r="H41" s="17">
        <f>SUM(H37:H40)</f>
        <v>395234</v>
      </c>
      <c r="I41" s="8"/>
      <c r="J41" s="33">
        <v>100000</v>
      </c>
      <c r="K41" s="1"/>
      <c r="L41" s="8">
        <f t="shared" si="1"/>
        <v>100000</v>
      </c>
    </row>
    <row r="42" spans="1:12" ht="45">
      <c r="A42" s="61" t="s">
        <v>9</v>
      </c>
      <c r="B42" s="1">
        <v>370</v>
      </c>
      <c r="C42" s="29" t="s">
        <v>37</v>
      </c>
      <c r="D42" s="29" t="s">
        <v>38</v>
      </c>
      <c r="E42" s="1">
        <v>8824150</v>
      </c>
      <c r="F42" s="1">
        <v>540</v>
      </c>
      <c r="G42" s="3" t="s">
        <v>24</v>
      </c>
      <c r="H42" s="5">
        <v>0</v>
      </c>
      <c r="I42" s="4"/>
      <c r="J42" s="32">
        <f t="shared" si="0"/>
        <v>0</v>
      </c>
      <c r="K42" s="1"/>
      <c r="L42" s="4">
        <f t="shared" si="1"/>
        <v>0</v>
      </c>
    </row>
    <row r="43" spans="1:12" ht="90">
      <c r="A43" s="62"/>
      <c r="B43" s="1">
        <v>370</v>
      </c>
      <c r="C43" s="29" t="s">
        <v>37</v>
      </c>
      <c r="D43" s="29" t="s">
        <v>38</v>
      </c>
      <c r="E43" s="1">
        <v>8824150</v>
      </c>
      <c r="F43" s="1">
        <v>540</v>
      </c>
      <c r="G43" s="3" t="s">
        <v>25</v>
      </c>
      <c r="H43" s="5">
        <v>163500</v>
      </c>
      <c r="I43" s="4">
        <v>141500</v>
      </c>
      <c r="J43" s="32">
        <f t="shared" si="0"/>
        <v>22000</v>
      </c>
      <c r="K43" s="1"/>
      <c r="L43" s="4">
        <f t="shared" si="1"/>
        <v>22000</v>
      </c>
    </row>
    <row r="44" spans="1:12">
      <c r="A44" s="3"/>
      <c r="B44" s="26"/>
      <c r="C44" s="15"/>
      <c r="D44" s="15"/>
      <c r="E44" s="15"/>
      <c r="F44" s="15"/>
      <c r="G44" s="16" t="s">
        <v>30</v>
      </c>
      <c r="H44" s="17">
        <f>SUM(H42:H43)</f>
        <v>163500</v>
      </c>
      <c r="I44" s="8"/>
      <c r="J44" s="33">
        <f>SUM(J42:J43)</f>
        <v>22000</v>
      </c>
      <c r="K44" s="1"/>
      <c r="L44" s="8">
        <f t="shared" si="1"/>
        <v>22000</v>
      </c>
    </row>
    <row r="45" spans="1:12" ht="90">
      <c r="A45" s="61" t="s">
        <v>10</v>
      </c>
      <c r="B45" s="1">
        <v>371</v>
      </c>
      <c r="C45" s="29" t="s">
        <v>37</v>
      </c>
      <c r="D45" s="29" t="s">
        <v>38</v>
      </c>
      <c r="E45" s="1">
        <v>8824150</v>
      </c>
      <c r="F45" s="1">
        <v>540</v>
      </c>
      <c r="G45" s="6" t="s">
        <v>32</v>
      </c>
      <c r="H45" s="39">
        <v>4572049.66</v>
      </c>
      <c r="I45" s="4"/>
      <c r="J45" s="32">
        <f t="shared" si="0"/>
        <v>4572049.66</v>
      </c>
      <c r="K45" s="1"/>
      <c r="L45" s="4">
        <v>4571608.7</v>
      </c>
    </row>
    <row r="46" spans="1:12" ht="45">
      <c r="A46" s="63"/>
      <c r="B46" s="1">
        <v>371</v>
      </c>
      <c r="C46" s="29" t="s">
        <v>37</v>
      </c>
      <c r="D46" s="29" t="s">
        <v>38</v>
      </c>
      <c r="E46" s="1">
        <v>8824150</v>
      </c>
      <c r="F46" s="1">
        <v>540</v>
      </c>
      <c r="G46" s="3" t="s">
        <v>24</v>
      </c>
      <c r="H46" s="4">
        <v>800000</v>
      </c>
      <c r="I46" s="4"/>
      <c r="J46" s="32">
        <f t="shared" si="0"/>
        <v>800000</v>
      </c>
      <c r="K46" s="1">
        <v>200000</v>
      </c>
      <c r="L46" s="4">
        <f t="shared" si="1"/>
        <v>600000</v>
      </c>
    </row>
    <row r="47" spans="1:12" ht="75">
      <c r="A47" s="63"/>
      <c r="B47" s="1">
        <v>371</v>
      </c>
      <c r="C47" s="29" t="s">
        <v>37</v>
      </c>
      <c r="D47" s="29" t="s">
        <v>38</v>
      </c>
      <c r="E47" s="1">
        <v>8824150</v>
      </c>
      <c r="F47" s="1">
        <v>540</v>
      </c>
      <c r="G47" s="3" t="s">
        <v>27</v>
      </c>
      <c r="H47" s="40">
        <v>347092.34</v>
      </c>
      <c r="I47" s="40">
        <v>347092.34</v>
      </c>
      <c r="J47" s="32">
        <f t="shared" si="0"/>
        <v>0</v>
      </c>
      <c r="K47" s="1"/>
      <c r="L47" s="4">
        <f t="shared" si="1"/>
        <v>0</v>
      </c>
    </row>
    <row r="48" spans="1:12" ht="75" hidden="1">
      <c r="A48" s="62"/>
      <c r="B48" s="1">
        <v>371</v>
      </c>
      <c r="C48" s="29" t="s">
        <v>37</v>
      </c>
      <c r="D48" s="29" t="s">
        <v>38</v>
      </c>
      <c r="E48" s="7">
        <v>8800405</v>
      </c>
      <c r="F48" s="1">
        <v>522</v>
      </c>
      <c r="G48" s="6" t="s">
        <v>31</v>
      </c>
      <c r="H48" s="4">
        <v>14318812</v>
      </c>
      <c r="I48" s="4"/>
      <c r="J48" s="32">
        <f t="shared" si="0"/>
        <v>14318812</v>
      </c>
      <c r="K48" s="1"/>
      <c r="L48" s="4">
        <f t="shared" si="1"/>
        <v>14318812</v>
      </c>
    </row>
    <row r="49" spans="1:12">
      <c r="A49" s="3"/>
      <c r="B49" s="26"/>
      <c r="C49" s="15"/>
      <c r="D49" s="15"/>
      <c r="E49" s="15"/>
      <c r="F49" s="15"/>
      <c r="G49" s="28" t="s">
        <v>30</v>
      </c>
      <c r="H49" s="17">
        <f>H47+H46+H45</f>
        <v>5719142</v>
      </c>
      <c r="I49" s="8"/>
      <c r="J49" s="41">
        <f>SUM(J45:J47)</f>
        <v>5372049.6600000001</v>
      </c>
      <c r="K49" s="42"/>
      <c r="L49" s="42">
        <f>L47+L46+L45</f>
        <v>5171608.7</v>
      </c>
    </row>
    <row r="50" spans="1:12" ht="45">
      <c r="A50" s="61" t="s">
        <v>11</v>
      </c>
      <c r="B50" s="1">
        <v>372</v>
      </c>
      <c r="C50" s="29" t="s">
        <v>37</v>
      </c>
      <c r="D50" s="29" t="s">
        <v>38</v>
      </c>
      <c r="E50" s="1">
        <v>8824150</v>
      </c>
      <c r="F50" s="1">
        <v>540</v>
      </c>
      <c r="G50" s="3" t="s">
        <v>24</v>
      </c>
      <c r="H50" s="5">
        <v>123600</v>
      </c>
      <c r="I50" s="4"/>
      <c r="J50" s="32">
        <f t="shared" si="0"/>
        <v>123600</v>
      </c>
      <c r="K50" s="1">
        <v>50000</v>
      </c>
      <c r="L50" s="4">
        <f t="shared" si="1"/>
        <v>73600</v>
      </c>
    </row>
    <row r="51" spans="1:12" ht="90">
      <c r="A51" s="62"/>
      <c r="B51" s="1">
        <v>372</v>
      </c>
      <c r="C51" s="29" t="s">
        <v>37</v>
      </c>
      <c r="D51" s="29" t="s">
        <v>38</v>
      </c>
      <c r="E51" s="1">
        <v>8824150</v>
      </c>
      <c r="F51" s="1">
        <v>540</v>
      </c>
      <c r="G51" s="3" t="s">
        <v>25</v>
      </c>
      <c r="H51" s="5">
        <v>195000</v>
      </c>
      <c r="I51" s="4">
        <v>195000</v>
      </c>
      <c r="J51" s="32">
        <f t="shared" si="0"/>
        <v>0</v>
      </c>
      <c r="K51" s="1"/>
      <c r="L51" s="4">
        <f t="shared" si="1"/>
        <v>0</v>
      </c>
    </row>
    <row r="52" spans="1:12">
      <c r="A52" s="3"/>
      <c r="B52" s="27"/>
      <c r="C52" s="28"/>
      <c r="D52" s="28"/>
      <c r="E52" s="28"/>
      <c r="F52" s="28"/>
      <c r="G52" s="16" t="s">
        <v>30</v>
      </c>
      <c r="H52" s="17">
        <f>SUM(H50:H51)</f>
        <v>318600</v>
      </c>
      <c r="I52" s="8"/>
      <c r="J52" s="33">
        <f>SUM(J50:J51)</f>
        <v>123600</v>
      </c>
      <c r="K52" s="1"/>
      <c r="L52" s="8">
        <f>SUM(L50:L51)</f>
        <v>73600</v>
      </c>
    </row>
    <row r="53" spans="1:12" ht="45">
      <c r="A53" s="61" t="s">
        <v>12</v>
      </c>
      <c r="B53" s="1">
        <v>373</v>
      </c>
      <c r="C53" s="29" t="s">
        <v>37</v>
      </c>
      <c r="D53" s="29" t="s">
        <v>38</v>
      </c>
      <c r="E53" s="1">
        <v>8824150</v>
      </c>
      <c r="F53" s="1">
        <v>540</v>
      </c>
      <c r="G53" s="6" t="s">
        <v>33</v>
      </c>
      <c r="H53" s="5">
        <v>580000</v>
      </c>
      <c r="I53" s="4">
        <v>580000</v>
      </c>
      <c r="J53" s="32">
        <f t="shared" si="0"/>
        <v>0</v>
      </c>
      <c r="K53" s="1"/>
      <c r="L53" s="4">
        <f t="shared" si="1"/>
        <v>0</v>
      </c>
    </row>
    <row r="54" spans="1:12" ht="45">
      <c r="A54" s="63"/>
      <c r="B54" s="1">
        <v>373</v>
      </c>
      <c r="C54" s="29" t="s">
        <v>37</v>
      </c>
      <c r="D54" s="29" t="s">
        <v>38</v>
      </c>
      <c r="E54" s="1">
        <v>8824150</v>
      </c>
      <c r="F54" s="1">
        <v>540</v>
      </c>
      <c r="G54" s="3" t="s">
        <v>24</v>
      </c>
      <c r="H54" s="5">
        <v>100000</v>
      </c>
      <c r="I54" s="4">
        <v>100000</v>
      </c>
      <c r="J54" s="32">
        <f t="shared" si="0"/>
        <v>0</v>
      </c>
      <c r="K54" s="1"/>
      <c r="L54" s="4">
        <f t="shared" si="1"/>
        <v>0</v>
      </c>
    </row>
    <row r="55" spans="1:12" ht="90">
      <c r="A55" s="63"/>
      <c r="B55" s="1">
        <v>373</v>
      </c>
      <c r="C55" s="29" t="s">
        <v>37</v>
      </c>
      <c r="D55" s="29" t="s">
        <v>38</v>
      </c>
      <c r="E55" s="1">
        <v>8824150</v>
      </c>
      <c r="F55" s="1">
        <v>540</v>
      </c>
      <c r="G55" s="3" t="s">
        <v>25</v>
      </c>
      <c r="H55" s="5">
        <v>254075</v>
      </c>
      <c r="I55" s="4">
        <v>254075</v>
      </c>
      <c r="J55" s="32">
        <f t="shared" si="0"/>
        <v>0</v>
      </c>
      <c r="K55" s="1"/>
      <c r="L55" s="4">
        <f t="shared" si="1"/>
        <v>0</v>
      </c>
    </row>
    <row r="56" spans="1:12" ht="75">
      <c r="A56" s="63"/>
      <c r="B56" s="1">
        <v>373</v>
      </c>
      <c r="C56" s="29" t="s">
        <v>37</v>
      </c>
      <c r="D56" s="29" t="s">
        <v>38</v>
      </c>
      <c r="E56" s="1">
        <v>8824150</v>
      </c>
      <c r="F56" s="1">
        <v>540</v>
      </c>
      <c r="G56" s="3" t="s">
        <v>27</v>
      </c>
      <c r="H56" s="5">
        <v>97310</v>
      </c>
      <c r="I56" s="4">
        <v>97310</v>
      </c>
      <c r="J56" s="32">
        <f t="shared" si="0"/>
        <v>0</v>
      </c>
      <c r="K56" s="1"/>
      <c r="L56" s="4">
        <f t="shared" si="1"/>
        <v>0</v>
      </c>
    </row>
    <row r="57" spans="1:12" ht="45" hidden="1">
      <c r="A57" s="62"/>
      <c r="B57" s="1">
        <v>373</v>
      </c>
      <c r="C57" s="29" t="s">
        <v>37</v>
      </c>
      <c r="D57" s="29" t="s">
        <v>38</v>
      </c>
      <c r="E57" s="7">
        <v>8800405</v>
      </c>
      <c r="F57" s="1">
        <v>522</v>
      </c>
      <c r="G57" s="6" t="s">
        <v>34</v>
      </c>
      <c r="H57" s="4">
        <v>8000000</v>
      </c>
      <c r="I57" s="4"/>
      <c r="J57" s="32">
        <f t="shared" si="0"/>
        <v>8000000</v>
      </c>
      <c r="K57" s="1"/>
      <c r="L57" s="4">
        <f t="shared" si="1"/>
        <v>8000000</v>
      </c>
    </row>
    <row r="58" spans="1:12">
      <c r="A58" s="3"/>
      <c r="B58" s="26"/>
      <c r="C58" s="15"/>
      <c r="D58" s="15"/>
      <c r="E58" s="15"/>
      <c r="F58" s="15"/>
      <c r="G58" s="16" t="s">
        <v>30</v>
      </c>
      <c r="H58" s="17">
        <f>H56+H55+H54+H53</f>
        <v>1031385</v>
      </c>
      <c r="I58" s="8"/>
      <c r="J58" s="33">
        <v>0</v>
      </c>
      <c r="K58" s="1"/>
      <c r="L58" s="8">
        <v>0</v>
      </c>
    </row>
    <row r="59" spans="1:12" ht="45">
      <c r="A59" s="61" t="s">
        <v>13</v>
      </c>
      <c r="B59" s="1">
        <v>374</v>
      </c>
      <c r="C59" s="29" t="s">
        <v>37</v>
      </c>
      <c r="D59" s="29" t="s">
        <v>38</v>
      </c>
      <c r="E59" s="1">
        <v>8824150</v>
      </c>
      <c r="F59" s="1">
        <v>540</v>
      </c>
      <c r="G59" s="3" t="s">
        <v>24</v>
      </c>
      <c r="H59" s="5">
        <v>209882</v>
      </c>
      <c r="I59" s="4"/>
      <c r="J59" s="32">
        <f t="shared" si="0"/>
        <v>209882</v>
      </c>
      <c r="K59" s="1">
        <v>109882</v>
      </c>
      <c r="L59" s="4">
        <f t="shared" si="1"/>
        <v>100000</v>
      </c>
    </row>
    <row r="60" spans="1:12" ht="90">
      <c r="A60" s="62"/>
      <c r="B60" s="1">
        <v>374</v>
      </c>
      <c r="C60" s="29" t="s">
        <v>37</v>
      </c>
      <c r="D60" s="29" t="s">
        <v>38</v>
      </c>
      <c r="E60" s="1">
        <v>8824150</v>
      </c>
      <c r="F60" s="1">
        <v>540</v>
      </c>
      <c r="G60" s="3" t="s">
        <v>25</v>
      </c>
      <c r="H60" s="5">
        <v>117000</v>
      </c>
      <c r="I60" s="4">
        <v>117000</v>
      </c>
      <c r="J60" s="32">
        <f t="shared" si="0"/>
        <v>0</v>
      </c>
      <c r="K60" s="1"/>
      <c r="L60" s="4">
        <f t="shared" si="1"/>
        <v>0</v>
      </c>
    </row>
    <row r="61" spans="1:12">
      <c r="A61" s="3"/>
      <c r="B61" s="26"/>
      <c r="C61" s="15"/>
      <c r="D61" s="15"/>
      <c r="E61" s="15"/>
      <c r="F61" s="15"/>
      <c r="G61" s="16" t="s">
        <v>30</v>
      </c>
      <c r="H61" s="17">
        <f>SUM(H59:H60)</f>
        <v>326882</v>
      </c>
      <c r="I61" s="8"/>
      <c r="J61" s="33">
        <f>SUM(J59:J60)</f>
        <v>209882</v>
      </c>
      <c r="K61" s="1"/>
      <c r="L61" s="8">
        <f>SUM(L59:L60)</f>
        <v>100000</v>
      </c>
    </row>
    <row r="62" spans="1:12" ht="45">
      <c r="A62" s="61" t="s">
        <v>14</v>
      </c>
      <c r="B62" s="1">
        <v>375</v>
      </c>
      <c r="C62" s="29" t="s">
        <v>37</v>
      </c>
      <c r="D62" s="29" t="s">
        <v>38</v>
      </c>
      <c r="E62" s="1">
        <v>8824150</v>
      </c>
      <c r="F62" s="1">
        <v>540</v>
      </c>
      <c r="G62" s="3" t="s">
        <v>24</v>
      </c>
      <c r="H62" s="5">
        <v>150000</v>
      </c>
      <c r="I62" s="4">
        <v>150000</v>
      </c>
      <c r="J62" s="32">
        <f t="shared" si="0"/>
        <v>0</v>
      </c>
      <c r="K62" s="1"/>
      <c r="L62" s="4">
        <f t="shared" si="1"/>
        <v>0</v>
      </c>
    </row>
    <row r="63" spans="1:12" ht="90">
      <c r="A63" s="63"/>
      <c r="B63" s="1">
        <v>375</v>
      </c>
      <c r="C63" s="29" t="s">
        <v>37</v>
      </c>
      <c r="D63" s="29" t="s">
        <v>38</v>
      </c>
      <c r="E63" s="1">
        <v>8824150</v>
      </c>
      <c r="F63" s="1">
        <v>540</v>
      </c>
      <c r="G63" s="3" t="s">
        <v>25</v>
      </c>
      <c r="H63" s="5">
        <v>127500</v>
      </c>
      <c r="I63" s="4">
        <v>106500</v>
      </c>
      <c r="J63" s="32">
        <f t="shared" si="0"/>
        <v>21000</v>
      </c>
      <c r="K63" s="1">
        <v>21000</v>
      </c>
      <c r="L63" s="4">
        <f t="shared" si="1"/>
        <v>0</v>
      </c>
    </row>
    <row r="64" spans="1:12" ht="105">
      <c r="A64" s="62"/>
      <c r="B64" s="1">
        <v>375</v>
      </c>
      <c r="C64" s="29" t="s">
        <v>37</v>
      </c>
      <c r="D64" s="29" t="s">
        <v>38</v>
      </c>
      <c r="E64" s="1">
        <v>8824150</v>
      </c>
      <c r="F64" s="1">
        <v>540</v>
      </c>
      <c r="G64" s="3" t="s">
        <v>35</v>
      </c>
      <c r="H64" s="5">
        <v>981668</v>
      </c>
      <c r="I64" s="4">
        <v>87110</v>
      </c>
      <c r="J64" s="32">
        <f t="shared" si="0"/>
        <v>894558</v>
      </c>
      <c r="K64" s="1">
        <v>894558</v>
      </c>
      <c r="L64" s="4">
        <f t="shared" si="1"/>
        <v>0</v>
      </c>
    </row>
    <row r="65" spans="1:12">
      <c r="A65" s="3"/>
      <c r="B65" s="26"/>
      <c r="C65" s="15"/>
      <c r="D65" s="15"/>
      <c r="E65" s="15"/>
      <c r="F65" s="15"/>
      <c r="G65" s="16" t="s">
        <v>30</v>
      </c>
      <c r="H65" s="17">
        <f>SUM(H62:H64)</f>
        <v>1259168</v>
      </c>
      <c r="I65" s="8"/>
      <c r="J65" s="33">
        <f>SUM(J62:J64)</f>
        <v>915558</v>
      </c>
      <c r="K65" s="1"/>
      <c r="L65" s="8">
        <f>SUM(L62:L64)</f>
        <v>0</v>
      </c>
    </row>
    <row r="66" spans="1:12" ht="45">
      <c r="A66" s="61" t="s">
        <v>15</v>
      </c>
      <c r="B66" s="1">
        <v>376</v>
      </c>
      <c r="C66" s="29" t="s">
        <v>37</v>
      </c>
      <c r="D66" s="29" t="s">
        <v>38</v>
      </c>
      <c r="E66" s="1">
        <v>8824150</v>
      </c>
      <c r="F66" s="1">
        <v>540</v>
      </c>
      <c r="G66" s="3" t="s">
        <v>24</v>
      </c>
      <c r="H66" s="5">
        <v>100000</v>
      </c>
      <c r="I66" s="4">
        <v>50000</v>
      </c>
      <c r="J66" s="32">
        <f t="shared" si="0"/>
        <v>50000</v>
      </c>
      <c r="K66" s="1">
        <v>50000</v>
      </c>
      <c r="L66" s="4">
        <f t="shared" si="1"/>
        <v>0</v>
      </c>
    </row>
    <row r="67" spans="1:12" ht="90">
      <c r="A67" s="62"/>
      <c r="B67" s="1">
        <v>376</v>
      </c>
      <c r="C67" s="29" t="s">
        <v>37</v>
      </c>
      <c r="D67" s="29" t="s">
        <v>38</v>
      </c>
      <c r="E67" s="1">
        <v>8824150</v>
      </c>
      <c r="F67" s="1">
        <v>540</v>
      </c>
      <c r="G67" s="3" t="s">
        <v>25</v>
      </c>
      <c r="H67" s="5">
        <v>220000</v>
      </c>
      <c r="I67" s="4">
        <v>175000</v>
      </c>
      <c r="J67" s="32">
        <f t="shared" si="0"/>
        <v>45000</v>
      </c>
      <c r="K67" s="1">
        <v>45000</v>
      </c>
      <c r="L67" s="4">
        <f t="shared" si="1"/>
        <v>0</v>
      </c>
    </row>
    <row r="68" spans="1:12">
      <c r="A68" s="3"/>
      <c r="B68" s="27"/>
      <c r="C68" s="28"/>
      <c r="D68" s="28"/>
      <c r="E68" s="28"/>
      <c r="F68" s="28"/>
      <c r="G68" s="16" t="s">
        <v>30</v>
      </c>
      <c r="H68" s="17">
        <f>SUM(H66:H67)</f>
        <v>320000</v>
      </c>
      <c r="I68" s="8"/>
      <c r="J68" s="33">
        <f>SUM(J66:J67)</f>
        <v>95000</v>
      </c>
      <c r="K68" s="1"/>
      <c r="L68" s="8">
        <f>SUM(L66:L67)</f>
        <v>0</v>
      </c>
    </row>
    <row r="69" spans="1:12" ht="45">
      <c r="A69" s="61" t="s">
        <v>16</v>
      </c>
      <c r="B69" s="1">
        <v>377</v>
      </c>
      <c r="C69" s="29" t="s">
        <v>37</v>
      </c>
      <c r="D69" s="29" t="s">
        <v>38</v>
      </c>
      <c r="E69" s="1">
        <v>8824150</v>
      </c>
      <c r="F69" s="1">
        <v>540</v>
      </c>
      <c r="G69" s="3" t="s">
        <v>24</v>
      </c>
      <c r="H69" s="5">
        <v>95000</v>
      </c>
      <c r="I69" s="4">
        <v>95000</v>
      </c>
      <c r="J69" s="32">
        <f t="shared" si="0"/>
        <v>0</v>
      </c>
      <c r="K69" s="1"/>
      <c r="L69" s="4">
        <f t="shared" si="1"/>
        <v>0</v>
      </c>
    </row>
    <row r="70" spans="1:12" ht="90">
      <c r="A70" s="62"/>
      <c r="B70" s="1">
        <v>377</v>
      </c>
      <c r="C70" s="29" t="s">
        <v>37</v>
      </c>
      <c r="D70" s="29" t="s">
        <v>38</v>
      </c>
      <c r="E70" s="1">
        <v>8824150</v>
      </c>
      <c r="F70" s="1">
        <v>540</v>
      </c>
      <c r="G70" s="3" t="s">
        <v>25</v>
      </c>
      <c r="H70" s="5">
        <v>162000</v>
      </c>
      <c r="I70" s="4">
        <v>138000</v>
      </c>
      <c r="J70" s="32">
        <f t="shared" si="0"/>
        <v>24000</v>
      </c>
      <c r="K70" s="1">
        <v>24000</v>
      </c>
      <c r="L70" s="4">
        <f t="shared" si="1"/>
        <v>0</v>
      </c>
    </row>
    <row r="71" spans="1:12">
      <c r="A71" s="37"/>
      <c r="B71" s="28"/>
      <c r="C71" s="28"/>
      <c r="D71" s="28"/>
      <c r="E71" s="28"/>
      <c r="F71" s="28"/>
      <c r="G71" s="16" t="s">
        <v>30</v>
      </c>
      <c r="H71" s="17">
        <f>SUM(H69:H70)</f>
        <v>257000</v>
      </c>
      <c r="I71" s="8"/>
      <c r="J71" s="33">
        <f>SUM(J69:J70)</f>
        <v>24000</v>
      </c>
      <c r="K71" s="1"/>
      <c r="L71" s="8">
        <v>0</v>
      </c>
    </row>
    <row r="72" spans="1:12">
      <c r="A72" s="46"/>
      <c r="B72" s="47"/>
      <c r="C72" s="47"/>
      <c r="D72" s="47"/>
      <c r="E72" s="47"/>
      <c r="F72" s="47"/>
      <c r="G72" s="48"/>
      <c r="H72" s="8"/>
      <c r="I72" s="4"/>
      <c r="J72" s="32"/>
      <c r="K72" s="1"/>
      <c r="L72" s="4">
        <f t="shared" ref="L72" si="2">J72-K72</f>
        <v>0</v>
      </c>
    </row>
  </sheetData>
  <mergeCells count="28">
    <mergeCell ref="M5:M6"/>
    <mergeCell ref="L5:L6"/>
    <mergeCell ref="A7:A9"/>
    <mergeCell ref="A59:A60"/>
    <mergeCell ref="A62:A64"/>
    <mergeCell ref="A53:A57"/>
    <mergeCell ref="A11:A13"/>
    <mergeCell ref="A15:A18"/>
    <mergeCell ref="A20:A21"/>
    <mergeCell ref="A23:A24"/>
    <mergeCell ref="A26:A28"/>
    <mergeCell ref="A30:A31"/>
    <mergeCell ref="A33:A35"/>
    <mergeCell ref="K5:K6"/>
    <mergeCell ref="J5:J6"/>
    <mergeCell ref="B3:J3"/>
    <mergeCell ref="A72:G72"/>
    <mergeCell ref="A66:A67"/>
    <mergeCell ref="A69:A70"/>
    <mergeCell ref="A37:A38"/>
    <mergeCell ref="A42:A43"/>
    <mergeCell ref="A45:A48"/>
    <mergeCell ref="A50:A51"/>
    <mergeCell ref="A5:A6"/>
    <mergeCell ref="B5:F5"/>
    <mergeCell ref="G5:G6"/>
    <mergeCell ref="I5:I6"/>
    <mergeCell ref="H5:H6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N7" sqref="N7"/>
    </sheetView>
  </sheetViews>
  <sheetFormatPr defaultRowHeight="15"/>
  <cols>
    <col min="1" max="1" width="10.28515625" customWidth="1"/>
    <col min="2" max="2" width="5.42578125" customWidth="1"/>
    <col min="3" max="3" width="4.28515625" customWidth="1"/>
    <col min="4" max="5" width="10.5703125" customWidth="1"/>
    <col min="6" max="6" width="8.42578125" customWidth="1"/>
    <col min="7" max="7" width="27.7109375" customWidth="1"/>
    <col min="8" max="9" width="15.7109375" customWidth="1"/>
    <col min="10" max="10" width="13.28515625" customWidth="1"/>
    <col min="11" max="11" width="10" hidden="1" customWidth="1"/>
    <col min="12" max="12" width="12.5703125" hidden="1" customWidth="1"/>
  </cols>
  <sheetData>
    <row r="1" spans="1:12">
      <c r="J1" s="30"/>
    </row>
    <row r="3" spans="1:12" ht="43.9" customHeight="1">
      <c r="B3" s="60" t="s">
        <v>53</v>
      </c>
      <c r="C3" s="60"/>
      <c r="D3" s="60"/>
      <c r="E3" s="60"/>
      <c r="F3" s="60"/>
      <c r="G3" s="60"/>
      <c r="H3" s="60"/>
      <c r="I3" s="43"/>
    </row>
    <row r="4" spans="1:12">
      <c r="J4" s="30" t="s">
        <v>42</v>
      </c>
    </row>
    <row r="5" spans="1:12" ht="29.45" customHeight="1">
      <c r="A5" s="50" t="s">
        <v>17</v>
      </c>
      <c r="B5" s="51"/>
      <c r="C5" s="51"/>
      <c r="D5" s="51"/>
      <c r="E5" s="51"/>
      <c r="F5" s="52"/>
      <c r="G5" s="54" t="s">
        <v>23</v>
      </c>
      <c r="H5" s="57">
        <v>2015</v>
      </c>
      <c r="I5" s="44"/>
      <c r="J5" s="64">
        <v>2017</v>
      </c>
      <c r="K5" s="68" t="s">
        <v>49</v>
      </c>
    </row>
    <row r="6" spans="1:1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52</v>
      </c>
      <c r="G6" s="54"/>
      <c r="H6" s="58"/>
      <c r="I6" s="45">
        <v>2016</v>
      </c>
      <c r="J6" s="65"/>
      <c r="K6" s="69"/>
    </row>
    <row r="7" spans="1:12" ht="81.75" customHeight="1">
      <c r="A7" s="1">
        <v>362</v>
      </c>
      <c r="B7" s="29" t="s">
        <v>37</v>
      </c>
      <c r="C7" s="29" t="s">
        <v>38</v>
      </c>
      <c r="D7" s="1">
        <v>8824150</v>
      </c>
      <c r="E7" s="1">
        <v>244</v>
      </c>
      <c r="F7" s="1">
        <v>225</v>
      </c>
      <c r="G7" s="3" t="s">
        <v>24</v>
      </c>
      <c r="H7" s="5">
        <v>660700</v>
      </c>
      <c r="I7" s="5">
        <v>694400</v>
      </c>
      <c r="J7" s="4">
        <v>591300</v>
      </c>
      <c r="K7" s="4">
        <f>H7-J7</f>
        <v>69400</v>
      </c>
    </row>
    <row r="8" spans="1:12">
      <c r="A8" s="1"/>
      <c r="B8" s="15"/>
      <c r="C8" s="15"/>
      <c r="D8" s="15"/>
      <c r="E8" s="15"/>
      <c r="F8" s="15"/>
      <c r="G8" s="16" t="s">
        <v>30</v>
      </c>
      <c r="H8" s="5">
        <v>660700</v>
      </c>
      <c r="I8" s="5">
        <v>694400</v>
      </c>
      <c r="J8" s="4">
        <v>591300</v>
      </c>
      <c r="K8" s="8" t="e">
        <f>SUM(#REF!)</f>
        <v>#REF!</v>
      </c>
      <c r="L8" s="8" t="e">
        <f t="shared" ref="L8" si="0">J8-K8</f>
        <v>#REF!</v>
      </c>
    </row>
  </sheetData>
  <mergeCells count="6">
    <mergeCell ref="B3:H3"/>
    <mergeCell ref="A5:F5"/>
    <mergeCell ref="G5:G6"/>
    <mergeCell ref="H5:H6"/>
    <mergeCell ref="K5:K6"/>
    <mergeCell ref="J5:J6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9 таблица2на 01.01.2</vt:lpstr>
      <vt:lpstr>ЛИМИТЫ</vt:lpstr>
      <vt:lpstr>к сессии на 16.07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2014-11-30T15:33:39Z</dcterms:modified>
</cp:coreProperties>
</file>